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8 - Byt Vlastina 846-40,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'08 - Byt Vlastina 846-40,...'!$C$145:$K$1720</definedName>
    <definedName name="_xlnm.Print_Area" localSheetId="1">'08 - Byt Vlastina 846-40,...'!$C$4:$J$76,'08 - Byt Vlastina 846-40,...'!$C$82:$J$129,'08 - Byt Vlastina 846-40,...'!$C$135:$J$1720</definedName>
    <definedName name="_xlnm.Print_Titles" localSheetId="1">'08 - Byt Vlastina 846-40,...'!$145:$145</definedName>
  </definedNames>
  <calcPr/>
</workbook>
</file>

<file path=xl/calcChain.xml><?xml version="1.0" encoding="utf-8"?>
<calcChain xmlns="http://schemas.openxmlformats.org/spreadsheetml/2006/main">
  <c i="2" l="1" r="P428"/>
  <c r="T420"/>
  <c r="J35"/>
  <c r="J34"/>
  <c i="1" r="AY95"/>
  <c i="2" r="J33"/>
  <c i="1" r="AX95"/>
  <c i="2" r="BI1720"/>
  <c r="BH1720"/>
  <c r="BG1720"/>
  <c r="BE1720"/>
  <c r="T1720"/>
  <c r="T1719"/>
  <c r="R1720"/>
  <c r="R1719"/>
  <c r="P1720"/>
  <c r="P1719"/>
  <c r="BI1718"/>
  <c r="BH1718"/>
  <c r="BG1718"/>
  <c r="BE1718"/>
  <c r="T1718"/>
  <c r="T1717"/>
  <c r="R1718"/>
  <c r="R1717"/>
  <c r="P1718"/>
  <c r="P1717"/>
  <c r="BI1716"/>
  <c r="BH1716"/>
  <c r="BG1716"/>
  <c r="BE1716"/>
  <c r="T1716"/>
  <c r="T1715"/>
  <c r="T1714"/>
  <c r="R1716"/>
  <c r="R1715"/>
  <c r="R1714"/>
  <c r="P1716"/>
  <c r="P1715"/>
  <c r="P1714"/>
  <c r="BI1711"/>
  <c r="BH1711"/>
  <c r="BG1711"/>
  <c r="BE1711"/>
  <c r="T1711"/>
  <c r="T1710"/>
  <c r="T1709"/>
  <c r="R1711"/>
  <c r="R1710"/>
  <c r="R1709"/>
  <c r="P1711"/>
  <c r="P1710"/>
  <c r="P1709"/>
  <c r="BI1707"/>
  <c r="BH1707"/>
  <c r="BG1707"/>
  <c r="BE1707"/>
  <c r="T1707"/>
  <c r="R1707"/>
  <c r="P1707"/>
  <c r="BI1706"/>
  <c r="BH1706"/>
  <c r="BG1706"/>
  <c r="BE1706"/>
  <c r="T1706"/>
  <c r="R1706"/>
  <c r="P1706"/>
  <c r="BI1703"/>
  <c r="BH1703"/>
  <c r="BG1703"/>
  <c r="BE1703"/>
  <c r="T1703"/>
  <c r="R1703"/>
  <c r="P1703"/>
  <c r="BI1701"/>
  <c r="BH1701"/>
  <c r="BG1701"/>
  <c r="BE1701"/>
  <c r="T1701"/>
  <c r="R1701"/>
  <c r="P1701"/>
  <c r="BI1680"/>
  <c r="BH1680"/>
  <c r="BG1680"/>
  <c r="BE1680"/>
  <c r="T1680"/>
  <c r="R1680"/>
  <c r="P1680"/>
  <c r="BI1648"/>
  <c r="BH1648"/>
  <c r="BG1648"/>
  <c r="BE1648"/>
  <c r="T1648"/>
  <c r="R1648"/>
  <c r="P1648"/>
  <c r="BI1616"/>
  <c r="BH1616"/>
  <c r="BG1616"/>
  <c r="BE1616"/>
  <c r="T1616"/>
  <c r="R1616"/>
  <c r="P1616"/>
  <c r="BI1614"/>
  <c r="BH1614"/>
  <c r="BG1614"/>
  <c r="BE1614"/>
  <c r="T1614"/>
  <c r="R1614"/>
  <c r="P1614"/>
  <c r="BI1612"/>
  <c r="BH1612"/>
  <c r="BG1612"/>
  <c r="BE1612"/>
  <c r="T1612"/>
  <c r="R1612"/>
  <c r="P1612"/>
  <c r="BI1610"/>
  <c r="BH1610"/>
  <c r="BG1610"/>
  <c r="BE1610"/>
  <c r="T1610"/>
  <c r="R1610"/>
  <c r="P1610"/>
  <c r="BI1596"/>
  <c r="BH1596"/>
  <c r="BG1596"/>
  <c r="BE1596"/>
  <c r="T1596"/>
  <c r="R1596"/>
  <c r="P1596"/>
  <c r="BI1593"/>
  <c r="BH1593"/>
  <c r="BG1593"/>
  <c r="BE1593"/>
  <c r="T1593"/>
  <c r="R1593"/>
  <c r="P1593"/>
  <c r="BI1561"/>
  <c r="BH1561"/>
  <c r="BG1561"/>
  <c r="BE1561"/>
  <c r="T1561"/>
  <c r="R1561"/>
  <c r="P1561"/>
  <c r="BI1529"/>
  <c r="BH1529"/>
  <c r="BG1529"/>
  <c r="BE1529"/>
  <c r="T1529"/>
  <c r="R1529"/>
  <c r="P1529"/>
  <c r="BI1497"/>
  <c r="BH1497"/>
  <c r="BG1497"/>
  <c r="BE1497"/>
  <c r="T1497"/>
  <c r="R1497"/>
  <c r="P1497"/>
  <c r="BI1465"/>
  <c r="BH1465"/>
  <c r="BG1465"/>
  <c r="BE1465"/>
  <c r="T1465"/>
  <c r="R1465"/>
  <c r="P1465"/>
  <c r="BI1462"/>
  <c r="BH1462"/>
  <c r="BG1462"/>
  <c r="BE1462"/>
  <c r="T1462"/>
  <c r="R1462"/>
  <c r="P1462"/>
  <c r="BI1460"/>
  <c r="BH1460"/>
  <c r="BG1460"/>
  <c r="BE1460"/>
  <c r="T1460"/>
  <c r="R1460"/>
  <c r="P1460"/>
  <c r="BI1458"/>
  <c r="BH1458"/>
  <c r="BG1458"/>
  <c r="BE1458"/>
  <c r="T1458"/>
  <c r="R1458"/>
  <c r="P1458"/>
  <c r="BI1456"/>
  <c r="BH1456"/>
  <c r="BG1456"/>
  <c r="BE1456"/>
  <c r="T1456"/>
  <c r="R1456"/>
  <c r="P1456"/>
  <c r="BI1454"/>
  <c r="BH1454"/>
  <c r="BG1454"/>
  <c r="BE1454"/>
  <c r="T1454"/>
  <c r="R1454"/>
  <c r="P1454"/>
  <c r="BI1452"/>
  <c r="BH1452"/>
  <c r="BG1452"/>
  <c r="BE1452"/>
  <c r="T1452"/>
  <c r="R1452"/>
  <c r="P1452"/>
  <c r="BI1450"/>
  <c r="BH1450"/>
  <c r="BG1450"/>
  <c r="BE1450"/>
  <c r="T1450"/>
  <c r="R1450"/>
  <c r="P1450"/>
  <c r="BI1448"/>
  <c r="BH1448"/>
  <c r="BG1448"/>
  <c r="BE1448"/>
  <c r="T1448"/>
  <c r="R1448"/>
  <c r="P1448"/>
  <c r="BI1446"/>
  <c r="BH1446"/>
  <c r="BG1446"/>
  <c r="BE1446"/>
  <c r="T1446"/>
  <c r="R1446"/>
  <c r="P1446"/>
  <c r="BI1444"/>
  <c r="BH1444"/>
  <c r="BG1444"/>
  <c r="BE1444"/>
  <c r="T1444"/>
  <c r="R1444"/>
  <c r="P1444"/>
  <c r="BI1442"/>
  <c r="BH1442"/>
  <c r="BG1442"/>
  <c r="BE1442"/>
  <c r="T1442"/>
  <c r="R1442"/>
  <c r="P1442"/>
  <c r="BI1439"/>
  <c r="BH1439"/>
  <c r="BG1439"/>
  <c r="BE1439"/>
  <c r="T1439"/>
  <c r="R1439"/>
  <c r="P1439"/>
  <c r="BI1436"/>
  <c r="BH1436"/>
  <c r="BG1436"/>
  <c r="BE1436"/>
  <c r="T1436"/>
  <c r="R1436"/>
  <c r="P1436"/>
  <c r="BI1433"/>
  <c r="BH1433"/>
  <c r="BG1433"/>
  <c r="BE1433"/>
  <c r="T1433"/>
  <c r="R1433"/>
  <c r="P1433"/>
  <c r="BI1430"/>
  <c r="BH1430"/>
  <c r="BG1430"/>
  <c r="BE1430"/>
  <c r="T1430"/>
  <c r="R1430"/>
  <c r="P1430"/>
  <c r="BI1427"/>
  <c r="BH1427"/>
  <c r="BG1427"/>
  <c r="BE1427"/>
  <c r="T1427"/>
  <c r="R1427"/>
  <c r="P1427"/>
  <c r="BI1424"/>
  <c r="BH1424"/>
  <c r="BG1424"/>
  <c r="BE1424"/>
  <c r="T1424"/>
  <c r="R1424"/>
  <c r="P1424"/>
  <c r="BI1420"/>
  <c r="BH1420"/>
  <c r="BG1420"/>
  <c r="BE1420"/>
  <c r="T1420"/>
  <c r="R1420"/>
  <c r="P1420"/>
  <c r="BI1417"/>
  <c r="BH1417"/>
  <c r="BG1417"/>
  <c r="BE1417"/>
  <c r="T1417"/>
  <c r="R1417"/>
  <c r="P1417"/>
  <c r="BI1416"/>
  <c r="BH1416"/>
  <c r="BG1416"/>
  <c r="BE1416"/>
  <c r="T1416"/>
  <c r="R1416"/>
  <c r="P1416"/>
  <c r="BI1411"/>
  <c r="BH1411"/>
  <c r="BG1411"/>
  <c r="BE1411"/>
  <c r="T1411"/>
  <c r="R1411"/>
  <c r="P1411"/>
  <c r="BI1408"/>
  <c r="BH1408"/>
  <c r="BG1408"/>
  <c r="BE1408"/>
  <c r="T1408"/>
  <c r="R1408"/>
  <c r="P1408"/>
  <c r="BI1402"/>
  <c r="BH1402"/>
  <c r="BG1402"/>
  <c r="BE1402"/>
  <c r="T1402"/>
  <c r="R1402"/>
  <c r="P1402"/>
  <c r="BI1398"/>
  <c r="BH1398"/>
  <c r="BG1398"/>
  <c r="BE1398"/>
  <c r="T1398"/>
  <c r="R1398"/>
  <c r="P1398"/>
  <c r="BI1397"/>
  <c r="BH1397"/>
  <c r="BG1397"/>
  <c r="BE1397"/>
  <c r="T1397"/>
  <c r="R1397"/>
  <c r="P1397"/>
  <c r="BI1394"/>
  <c r="BH1394"/>
  <c r="BG1394"/>
  <c r="BE1394"/>
  <c r="T1394"/>
  <c r="R1394"/>
  <c r="P1394"/>
  <c r="BI1391"/>
  <c r="BH1391"/>
  <c r="BG1391"/>
  <c r="BE1391"/>
  <c r="T1391"/>
  <c r="R1391"/>
  <c r="P1391"/>
  <c r="BI1386"/>
  <c r="BH1386"/>
  <c r="BG1386"/>
  <c r="BE1386"/>
  <c r="T1386"/>
  <c r="R1386"/>
  <c r="P1386"/>
  <c r="BI1383"/>
  <c r="BH1383"/>
  <c r="BG1383"/>
  <c r="BE1383"/>
  <c r="T1383"/>
  <c r="R1383"/>
  <c r="P1383"/>
  <c r="BI1379"/>
  <c r="BH1379"/>
  <c r="BG1379"/>
  <c r="BE1379"/>
  <c r="T1379"/>
  <c r="R1379"/>
  <c r="P1379"/>
  <c r="BI1378"/>
  <c r="BH1378"/>
  <c r="BG1378"/>
  <c r="BE1378"/>
  <c r="T1378"/>
  <c r="R1378"/>
  <c r="P1378"/>
  <c r="BI1372"/>
  <c r="BH1372"/>
  <c r="BG1372"/>
  <c r="BE1372"/>
  <c r="T1372"/>
  <c r="R1372"/>
  <c r="P1372"/>
  <c r="BI1367"/>
  <c r="BH1367"/>
  <c r="BG1367"/>
  <c r="BE1367"/>
  <c r="T1367"/>
  <c r="R1367"/>
  <c r="P1367"/>
  <c r="BI1362"/>
  <c r="BH1362"/>
  <c r="BG1362"/>
  <c r="BE1362"/>
  <c r="T1362"/>
  <c r="R1362"/>
  <c r="P1362"/>
  <c r="BI1358"/>
  <c r="BH1358"/>
  <c r="BG1358"/>
  <c r="BE1358"/>
  <c r="T1358"/>
  <c r="R1358"/>
  <c r="P1358"/>
  <c r="BI1353"/>
  <c r="BH1353"/>
  <c r="BG1353"/>
  <c r="BE1353"/>
  <c r="T1353"/>
  <c r="R1353"/>
  <c r="P1353"/>
  <c r="BI1348"/>
  <c r="BH1348"/>
  <c r="BG1348"/>
  <c r="BE1348"/>
  <c r="T1348"/>
  <c r="R1348"/>
  <c r="P1348"/>
  <c r="BI1345"/>
  <c r="BH1345"/>
  <c r="BG1345"/>
  <c r="BE1345"/>
  <c r="T1345"/>
  <c r="R1345"/>
  <c r="P1345"/>
  <c r="BI1344"/>
  <c r="BH1344"/>
  <c r="BG1344"/>
  <c r="BE1344"/>
  <c r="T1344"/>
  <c r="R1344"/>
  <c r="P1344"/>
  <c r="BI1333"/>
  <c r="BH1333"/>
  <c r="BG1333"/>
  <c r="BE1333"/>
  <c r="T1333"/>
  <c r="R1333"/>
  <c r="P1333"/>
  <c r="BI1322"/>
  <c r="BH1322"/>
  <c r="BG1322"/>
  <c r="BE1322"/>
  <c r="T1322"/>
  <c r="R1322"/>
  <c r="P1322"/>
  <c r="BI1319"/>
  <c r="BH1319"/>
  <c r="BG1319"/>
  <c r="BE1319"/>
  <c r="T1319"/>
  <c r="R1319"/>
  <c r="P1319"/>
  <c r="BI1309"/>
  <c r="BH1309"/>
  <c r="BG1309"/>
  <c r="BE1309"/>
  <c r="T1309"/>
  <c r="R1309"/>
  <c r="P1309"/>
  <c r="BI1299"/>
  <c r="BH1299"/>
  <c r="BG1299"/>
  <c r="BE1299"/>
  <c r="T1299"/>
  <c r="R1299"/>
  <c r="P1299"/>
  <c r="BI1289"/>
  <c r="BH1289"/>
  <c r="BG1289"/>
  <c r="BE1289"/>
  <c r="T1289"/>
  <c r="R1289"/>
  <c r="P1289"/>
  <c r="BI1279"/>
  <c r="BH1279"/>
  <c r="BG1279"/>
  <c r="BE1279"/>
  <c r="T1279"/>
  <c r="R1279"/>
  <c r="P1279"/>
  <c r="BI1269"/>
  <c r="BH1269"/>
  <c r="BG1269"/>
  <c r="BE1269"/>
  <c r="T1269"/>
  <c r="R1269"/>
  <c r="P1269"/>
  <c r="BI1259"/>
  <c r="BH1259"/>
  <c r="BG1259"/>
  <c r="BE1259"/>
  <c r="T1259"/>
  <c r="R1259"/>
  <c r="P1259"/>
  <c r="BI1257"/>
  <c r="BH1257"/>
  <c r="BG1257"/>
  <c r="BE1257"/>
  <c r="T1257"/>
  <c r="R1257"/>
  <c r="P1257"/>
  <c r="BI1256"/>
  <c r="BH1256"/>
  <c r="BG1256"/>
  <c r="BE1256"/>
  <c r="T1256"/>
  <c r="R1256"/>
  <c r="P1256"/>
  <c r="BI1244"/>
  <c r="BH1244"/>
  <c r="BG1244"/>
  <c r="BE1244"/>
  <c r="T1244"/>
  <c r="R1244"/>
  <c r="P1244"/>
  <c r="BI1233"/>
  <c r="BH1233"/>
  <c r="BG1233"/>
  <c r="BE1233"/>
  <c r="T1233"/>
  <c r="R1233"/>
  <c r="P1233"/>
  <c r="BI1230"/>
  <c r="BH1230"/>
  <c r="BG1230"/>
  <c r="BE1230"/>
  <c r="T1230"/>
  <c r="R1230"/>
  <c r="P1230"/>
  <c r="BI1229"/>
  <c r="BH1229"/>
  <c r="BG1229"/>
  <c r="BE1229"/>
  <c r="T1229"/>
  <c r="R1229"/>
  <c r="P1229"/>
  <c r="BI1223"/>
  <c r="BH1223"/>
  <c r="BG1223"/>
  <c r="BE1223"/>
  <c r="T1223"/>
  <c r="R1223"/>
  <c r="P1223"/>
  <c r="BI1220"/>
  <c r="BH1220"/>
  <c r="BG1220"/>
  <c r="BE1220"/>
  <c r="T1220"/>
  <c r="R1220"/>
  <c r="P1220"/>
  <c r="BI1213"/>
  <c r="BH1213"/>
  <c r="BG1213"/>
  <c r="BE1213"/>
  <c r="T1213"/>
  <c r="R1213"/>
  <c r="P1213"/>
  <c r="BI1206"/>
  <c r="BH1206"/>
  <c r="BG1206"/>
  <c r="BE1206"/>
  <c r="T1206"/>
  <c r="R1206"/>
  <c r="P1206"/>
  <c r="BI1200"/>
  <c r="BH1200"/>
  <c r="BG1200"/>
  <c r="BE1200"/>
  <c r="T1200"/>
  <c r="R1200"/>
  <c r="P1200"/>
  <c r="BI1196"/>
  <c r="BH1196"/>
  <c r="BG1196"/>
  <c r="BE1196"/>
  <c r="T1196"/>
  <c r="R1196"/>
  <c r="P1196"/>
  <c r="BI1190"/>
  <c r="BH1190"/>
  <c r="BG1190"/>
  <c r="BE1190"/>
  <c r="T1190"/>
  <c r="R1190"/>
  <c r="P1190"/>
  <c r="BI1184"/>
  <c r="BH1184"/>
  <c r="BG1184"/>
  <c r="BE1184"/>
  <c r="T1184"/>
  <c r="R1184"/>
  <c r="P1184"/>
  <c r="BI1178"/>
  <c r="BH1178"/>
  <c r="BG1178"/>
  <c r="BE1178"/>
  <c r="T1178"/>
  <c r="R1178"/>
  <c r="P1178"/>
  <c r="BI1172"/>
  <c r="BH1172"/>
  <c r="BG1172"/>
  <c r="BE1172"/>
  <c r="T1172"/>
  <c r="R1172"/>
  <c r="P1172"/>
  <c r="BI1165"/>
  <c r="BH1165"/>
  <c r="BG1165"/>
  <c r="BE1165"/>
  <c r="T1165"/>
  <c r="R1165"/>
  <c r="P1165"/>
  <c r="BI1164"/>
  <c r="BH1164"/>
  <c r="BG1164"/>
  <c r="BE1164"/>
  <c r="T1164"/>
  <c r="R1164"/>
  <c r="P1164"/>
  <c r="BI1161"/>
  <c r="BH1161"/>
  <c r="BG1161"/>
  <c r="BE1161"/>
  <c r="T1161"/>
  <c r="R1161"/>
  <c r="P1161"/>
  <c r="BI1160"/>
  <c r="BH1160"/>
  <c r="BG1160"/>
  <c r="BE1160"/>
  <c r="T1160"/>
  <c r="R1160"/>
  <c r="P1160"/>
  <c r="BI1158"/>
  <c r="BH1158"/>
  <c r="BG1158"/>
  <c r="BE1158"/>
  <c r="T1158"/>
  <c r="R1158"/>
  <c r="P1158"/>
  <c r="BI1156"/>
  <c r="BH1156"/>
  <c r="BG1156"/>
  <c r="BE1156"/>
  <c r="T1156"/>
  <c r="R1156"/>
  <c r="P1156"/>
  <c r="BI1154"/>
  <c r="BH1154"/>
  <c r="BG1154"/>
  <c r="BE1154"/>
  <c r="T1154"/>
  <c r="R1154"/>
  <c r="P1154"/>
  <c r="BI1152"/>
  <c r="BH1152"/>
  <c r="BG1152"/>
  <c r="BE1152"/>
  <c r="T1152"/>
  <c r="R1152"/>
  <c r="P1152"/>
  <c r="BI1148"/>
  <c r="BH1148"/>
  <c r="BG1148"/>
  <c r="BE1148"/>
  <c r="T1148"/>
  <c r="R1148"/>
  <c r="P1148"/>
  <c r="BI1146"/>
  <c r="BH1146"/>
  <c r="BG1146"/>
  <c r="BE1146"/>
  <c r="T1146"/>
  <c r="R1146"/>
  <c r="P1146"/>
  <c r="BI1143"/>
  <c r="BH1143"/>
  <c r="BG1143"/>
  <c r="BE1143"/>
  <c r="T1143"/>
  <c r="R1143"/>
  <c r="P1143"/>
  <c r="BI1141"/>
  <c r="BH1141"/>
  <c r="BG1141"/>
  <c r="BE1141"/>
  <c r="T1141"/>
  <c r="R1141"/>
  <c r="P1141"/>
  <c r="BI1138"/>
  <c r="BH1138"/>
  <c r="BG1138"/>
  <c r="BE1138"/>
  <c r="T1138"/>
  <c r="R1138"/>
  <c r="P1138"/>
  <c r="BI1135"/>
  <c r="BH1135"/>
  <c r="BG1135"/>
  <c r="BE1135"/>
  <c r="T1135"/>
  <c r="R1135"/>
  <c r="P1135"/>
  <c r="BI1132"/>
  <c r="BH1132"/>
  <c r="BG1132"/>
  <c r="BE1132"/>
  <c r="T1132"/>
  <c r="R1132"/>
  <c r="P1132"/>
  <c r="BI1129"/>
  <c r="BH1129"/>
  <c r="BG1129"/>
  <c r="BE1129"/>
  <c r="T1129"/>
  <c r="R1129"/>
  <c r="P1129"/>
  <c r="BI1127"/>
  <c r="BH1127"/>
  <c r="BG1127"/>
  <c r="BE1127"/>
  <c r="T1127"/>
  <c r="R1127"/>
  <c r="P1127"/>
  <c r="BI1124"/>
  <c r="BH1124"/>
  <c r="BG1124"/>
  <c r="BE1124"/>
  <c r="T1124"/>
  <c r="R1124"/>
  <c r="P1124"/>
  <c r="BI1121"/>
  <c r="BH1121"/>
  <c r="BG1121"/>
  <c r="BE1121"/>
  <c r="T1121"/>
  <c r="R1121"/>
  <c r="P1121"/>
  <c r="BI1120"/>
  <c r="BH1120"/>
  <c r="BG1120"/>
  <c r="BE1120"/>
  <c r="T1120"/>
  <c r="R1120"/>
  <c r="P1120"/>
  <c r="BI1119"/>
  <c r="BH1119"/>
  <c r="BG1119"/>
  <c r="BE1119"/>
  <c r="T1119"/>
  <c r="R1119"/>
  <c r="P1119"/>
  <c r="BI1116"/>
  <c r="BH1116"/>
  <c r="BG1116"/>
  <c r="BE1116"/>
  <c r="T1116"/>
  <c r="R1116"/>
  <c r="P1116"/>
  <c r="BI1113"/>
  <c r="BH1113"/>
  <c r="BG1113"/>
  <c r="BE1113"/>
  <c r="T1113"/>
  <c r="R1113"/>
  <c r="P1113"/>
  <c r="BI1110"/>
  <c r="BH1110"/>
  <c r="BG1110"/>
  <c r="BE1110"/>
  <c r="T1110"/>
  <c r="R1110"/>
  <c r="P1110"/>
  <c r="BI1104"/>
  <c r="BH1104"/>
  <c r="BG1104"/>
  <c r="BE1104"/>
  <c r="T1104"/>
  <c r="R1104"/>
  <c r="P1104"/>
  <c r="BI1098"/>
  <c r="BH1098"/>
  <c r="BG1098"/>
  <c r="BE1098"/>
  <c r="T1098"/>
  <c r="R1098"/>
  <c r="P1098"/>
  <c r="BI1097"/>
  <c r="BH1097"/>
  <c r="BG1097"/>
  <c r="BE1097"/>
  <c r="T1097"/>
  <c r="R1097"/>
  <c r="P1097"/>
  <c r="BI1091"/>
  <c r="BH1091"/>
  <c r="BG1091"/>
  <c r="BE1091"/>
  <c r="T1091"/>
  <c r="R1091"/>
  <c r="P1091"/>
  <c r="BI1087"/>
  <c r="BH1087"/>
  <c r="BG1087"/>
  <c r="BE1087"/>
  <c r="T1087"/>
  <c r="R1087"/>
  <c r="P1087"/>
  <c r="BI1083"/>
  <c r="BH1083"/>
  <c r="BG1083"/>
  <c r="BE1083"/>
  <c r="T1083"/>
  <c r="R1083"/>
  <c r="P1083"/>
  <c r="BI1082"/>
  <c r="BH1082"/>
  <c r="BG1082"/>
  <c r="BE1082"/>
  <c r="T1082"/>
  <c r="R1082"/>
  <c r="P1082"/>
  <c r="BI1080"/>
  <c r="BH1080"/>
  <c r="BG1080"/>
  <c r="BE1080"/>
  <c r="T1080"/>
  <c r="R1080"/>
  <c r="P1080"/>
  <c r="BI1077"/>
  <c r="BH1077"/>
  <c r="BG1077"/>
  <c r="BE1077"/>
  <c r="T1077"/>
  <c r="R1077"/>
  <c r="P1077"/>
  <c r="BI1074"/>
  <c r="BH1074"/>
  <c r="BG1074"/>
  <c r="BE1074"/>
  <c r="T1074"/>
  <c r="R1074"/>
  <c r="P1074"/>
  <c r="BI1071"/>
  <c r="BH1071"/>
  <c r="BG1071"/>
  <c r="BE1071"/>
  <c r="T1071"/>
  <c r="R1071"/>
  <c r="P1071"/>
  <c r="BI1069"/>
  <c r="BH1069"/>
  <c r="BG1069"/>
  <c r="BE1069"/>
  <c r="T1069"/>
  <c r="R1069"/>
  <c r="P1069"/>
  <c r="BI1066"/>
  <c r="BH1066"/>
  <c r="BG1066"/>
  <c r="BE1066"/>
  <c r="T1066"/>
  <c r="R1066"/>
  <c r="P1066"/>
  <c r="BI1063"/>
  <c r="BH1063"/>
  <c r="BG1063"/>
  <c r="BE1063"/>
  <c r="T1063"/>
  <c r="R1063"/>
  <c r="P1063"/>
  <c r="BI1062"/>
  <c r="BH1062"/>
  <c r="BG1062"/>
  <c r="BE1062"/>
  <c r="T1062"/>
  <c r="R1062"/>
  <c r="P1062"/>
  <c r="BI1060"/>
  <c r="BH1060"/>
  <c r="BG1060"/>
  <c r="BE1060"/>
  <c r="T1060"/>
  <c r="R1060"/>
  <c r="P1060"/>
  <c r="BI1058"/>
  <c r="BH1058"/>
  <c r="BG1058"/>
  <c r="BE1058"/>
  <c r="T1058"/>
  <c r="R1058"/>
  <c r="P1058"/>
  <c r="BI1055"/>
  <c r="BH1055"/>
  <c r="BG1055"/>
  <c r="BE1055"/>
  <c r="T1055"/>
  <c r="R1055"/>
  <c r="P1055"/>
  <c r="BI1053"/>
  <c r="BH1053"/>
  <c r="BG1053"/>
  <c r="BE1053"/>
  <c r="T1053"/>
  <c r="R1053"/>
  <c r="P1053"/>
  <c r="BI1051"/>
  <c r="BH1051"/>
  <c r="BG1051"/>
  <c r="BE1051"/>
  <c r="T1051"/>
  <c r="R1051"/>
  <c r="P1051"/>
  <c r="BI1049"/>
  <c r="BH1049"/>
  <c r="BG1049"/>
  <c r="BE1049"/>
  <c r="T1049"/>
  <c r="R1049"/>
  <c r="P1049"/>
  <c r="BI1048"/>
  <c r="BH1048"/>
  <c r="BG1048"/>
  <c r="BE1048"/>
  <c r="T1048"/>
  <c r="R1048"/>
  <c r="P1048"/>
  <c r="BI1045"/>
  <c r="BH1045"/>
  <c r="BG1045"/>
  <c r="BE1045"/>
  <c r="T1045"/>
  <c r="R1045"/>
  <c r="P1045"/>
  <c r="BI1044"/>
  <c r="BH1044"/>
  <c r="BG1044"/>
  <c r="BE1044"/>
  <c r="T1044"/>
  <c r="R1044"/>
  <c r="P1044"/>
  <c r="BI1041"/>
  <c r="BH1041"/>
  <c r="BG1041"/>
  <c r="BE1041"/>
  <c r="T1041"/>
  <c r="R1041"/>
  <c r="P1041"/>
  <c r="BI1039"/>
  <c r="BH1039"/>
  <c r="BG1039"/>
  <c r="BE1039"/>
  <c r="T1039"/>
  <c r="R1039"/>
  <c r="P1039"/>
  <c r="BI1036"/>
  <c r="BH1036"/>
  <c r="BG1036"/>
  <c r="BE1036"/>
  <c r="T1036"/>
  <c r="R1036"/>
  <c r="P1036"/>
  <c r="BI1034"/>
  <c r="BH1034"/>
  <c r="BG1034"/>
  <c r="BE1034"/>
  <c r="T1034"/>
  <c r="R1034"/>
  <c r="P1034"/>
  <c r="BI1033"/>
  <c r="BH1033"/>
  <c r="BG1033"/>
  <c r="BE1033"/>
  <c r="T1033"/>
  <c r="R1033"/>
  <c r="P1033"/>
  <c r="BI1032"/>
  <c r="BH1032"/>
  <c r="BG1032"/>
  <c r="BE1032"/>
  <c r="T1032"/>
  <c r="R1032"/>
  <c r="P1032"/>
  <c r="BI1029"/>
  <c r="BH1029"/>
  <c r="BG1029"/>
  <c r="BE1029"/>
  <c r="T1029"/>
  <c r="R1029"/>
  <c r="P1029"/>
  <c r="BI1027"/>
  <c r="BH1027"/>
  <c r="BG1027"/>
  <c r="BE1027"/>
  <c r="T1027"/>
  <c r="R1027"/>
  <c r="P1027"/>
  <c r="BI1024"/>
  <c r="BH1024"/>
  <c r="BG1024"/>
  <c r="BE1024"/>
  <c r="T1024"/>
  <c r="R1024"/>
  <c r="P1024"/>
  <c r="BI1023"/>
  <c r="BH1023"/>
  <c r="BG1023"/>
  <c r="BE1023"/>
  <c r="T1023"/>
  <c r="R1023"/>
  <c r="P1023"/>
  <c r="BI1022"/>
  <c r="BH1022"/>
  <c r="BG1022"/>
  <c r="BE1022"/>
  <c r="T1022"/>
  <c r="R1022"/>
  <c r="P1022"/>
  <c r="BI1019"/>
  <c r="BH1019"/>
  <c r="BG1019"/>
  <c r="BE1019"/>
  <c r="T1019"/>
  <c r="R1019"/>
  <c r="P1019"/>
  <c r="BI1017"/>
  <c r="BH1017"/>
  <c r="BG1017"/>
  <c r="BE1017"/>
  <c r="T1017"/>
  <c r="R1017"/>
  <c r="P1017"/>
  <c r="BI1014"/>
  <c r="BH1014"/>
  <c r="BG1014"/>
  <c r="BE1014"/>
  <c r="T1014"/>
  <c r="R1014"/>
  <c r="P1014"/>
  <c r="BI1011"/>
  <c r="BH1011"/>
  <c r="BG1011"/>
  <c r="BE1011"/>
  <c r="T1011"/>
  <c r="R1011"/>
  <c r="P1011"/>
  <c r="BI1009"/>
  <c r="BH1009"/>
  <c r="BG1009"/>
  <c r="BE1009"/>
  <c r="T1009"/>
  <c r="R1009"/>
  <c r="P1009"/>
  <c r="BI1005"/>
  <c r="BH1005"/>
  <c r="BG1005"/>
  <c r="BE1005"/>
  <c r="T1005"/>
  <c r="R1005"/>
  <c r="P1005"/>
  <c r="BI999"/>
  <c r="BH999"/>
  <c r="BG999"/>
  <c r="BE999"/>
  <c r="T999"/>
  <c r="R999"/>
  <c r="P999"/>
  <c r="BI995"/>
  <c r="BH995"/>
  <c r="BG995"/>
  <c r="BE995"/>
  <c r="T995"/>
  <c r="R995"/>
  <c r="P995"/>
  <c r="BI993"/>
  <c r="BH993"/>
  <c r="BG993"/>
  <c r="BE993"/>
  <c r="T993"/>
  <c r="R993"/>
  <c r="P993"/>
  <c r="BI990"/>
  <c r="BH990"/>
  <c r="BG990"/>
  <c r="BE990"/>
  <c r="T990"/>
  <c r="R990"/>
  <c r="P990"/>
  <c r="BI984"/>
  <c r="BH984"/>
  <c r="BG984"/>
  <c r="BE984"/>
  <c r="T984"/>
  <c r="R984"/>
  <c r="P984"/>
  <c r="BI982"/>
  <c r="BH982"/>
  <c r="BG982"/>
  <c r="BE982"/>
  <c r="T982"/>
  <c r="R982"/>
  <c r="P982"/>
  <c r="BI980"/>
  <c r="BH980"/>
  <c r="BG980"/>
  <c r="BE980"/>
  <c r="T980"/>
  <c r="R980"/>
  <c r="P980"/>
  <c r="BI978"/>
  <c r="BH978"/>
  <c r="BG978"/>
  <c r="BE978"/>
  <c r="T978"/>
  <c r="R978"/>
  <c r="P978"/>
  <c r="BI976"/>
  <c r="BH976"/>
  <c r="BG976"/>
  <c r="BE976"/>
  <c r="T976"/>
  <c r="R976"/>
  <c r="P976"/>
  <c r="BI973"/>
  <c r="BH973"/>
  <c r="BG973"/>
  <c r="BE973"/>
  <c r="T973"/>
  <c r="R973"/>
  <c r="P973"/>
  <c r="BI971"/>
  <c r="BH971"/>
  <c r="BG971"/>
  <c r="BE971"/>
  <c r="T971"/>
  <c r="R971"/>
  <c r="P971"/>
  <c r="BI969"/>
  <c r="BH969"/>
  <c r="BG969"/>
  <c r="BE969"/>
  <c r="T969"/>
  <c r="R969"/>
  <c r="P969"/>
  <c r="BI967"/>
  <c r="BH967"/>
  <c r="BG967"/>
  <c r="BE967"/>
  <c r="T967"/>
  <c r="R967"/>
  <c r="P967"/>
  <c r="BI963"/>
  <c r="BH963"/>
  <c r="BG963"/>
  <c r="BE963"/>
  <c r="T963"/>
  <c r="R963"/>
  <c r="P963"/>
  <c r="BI959"/>
  <c r="BH959"/>
  <c r="BG959"/>
  <c r="BE959"/>
  <c r="T959"/>
  <c r="R959"/>
  <c r="P959"/>
  <c r="BI956"/>
  <c r="BH956"/>
  <c r="BG956"/>
  <c r="BE956"/>
  <c r="T956"/>
  <c r="R956"/>
  <c r="P956"/>
  <c r="BI954"/>
  <c r="BH954"/>
  <c r="BG954"/>
  <c r="BE954"/>
  <c r="T954"/>
  <c r="R954"/>
  <c r="P954"/>
  <c r="BI952"/>
  <c r="BH952"/>
  <c r="BG952"/>
  <c r="BE952"/>
  <c r="T952"/>
  <c r="R952"/>
  <c r="P952"/>
  <c r="BI942"/>
  <c r="BH942"/>
  <c r="BG942"/>
  <c r="BE942"/>
  <c r="T942"/>
  <c r="R942"/>
  <c r="P942"/>
  <c r="BI922"/>
  <c r="BH922"/>
  <c r="BG922"/>
  <c r="BE922"/>
  <c r="T922"/>
  <c r="R922"/>
  <c r="P922"/>
  <c r="BI902"/>
  <c r="BH902"/>
  <c r="BG902"/>
  <c r="BE902"/>
  <c r="T902"/>
  <c r="R902"/>
  <c r="P902"/>
  <c r="BI882"/>
  <c r="BH882"/>
  <c r="BG882"/>
  <c r="BE882"/>
  <c r="T882"/>
  <c r="R882"/>
  <c r="P882"/>
  <c r="BI879"/>
  <c r="BH879"/>
  <c r="BG879"/>
  <c r="BE879"/>
  <c r="T879"/>
  <c r="R879"/>
  <c r="P879"/>
  <c r="BI876"/>
  <c r="BH876"/>
  <c r="BG876"/>
  <c r="BE876"/>
  <c r="T876"/>
  <c r="R876"/>
  <c r="P876"/>
  <c r="BI862"/>
  <c r="BH862"/>
  <c r="BG862"/>
  <c r="BE862"/>
  <c r="T862"/>
  <c r="R862"/>
  <c r="P862"/>
  <c r="BI856"/>
  <c r="BH856"/>
  <c r="BG856"/>
  <c r="BE856"/>
  <c r="T856"/>
  <c r="R856"/>
  <c r="P856"/>
  <c r="BI850"/>
  <c r="BH850"/>
  <c r="BG850"/>
  <c r="BE850"/>
  <c r="T850"/>
  <c r="R850"/>
  <c r="P850"/>
  <c r="BI844"/>
  <c r="BH844"/>
  <c r="BG844"/>
  <c r="BE844"/>
  <c r="T844"/>
  <c r="R844"/>
  <c r="P844"/>
  <c r="BI841"/>
  <c r="BH841"/>
  <c r="BG841"/>
  <c r="BE841"/>
  <c r="T841"/>
  <c r="R841"/>
  <c r="P841"/>
  <c r="BI838"/>
  <c r="BH838"/>
  <c r="BG838"/>
  <c r="BE838"/>
  <c r="T838"/>
  <c r="R838"/>
  <c r="P838"/>
  <c r="BI836"/>
  <c r="BH836"/>
  <c r="BG836"/>
  <c r="BE836"/>
  <c r="T836"/>
  <c r="R836"/>
  <c r="P836"/>
  <c r="BI828"/>
  <c r="BH828"/>
  <c r="BG828"/>
  <c r="BE828"/>
  <c r="T828"/>
  <c r="R828"/>
  <c r="P828"/>
  <c r="BI818"/>
  <c r="BH818"/>
  <c r="BG818"/>
  <c r="BE818"/>
  <c r="T818"/>
  <c r="R818"/>
  <c r="P818"/>
  <c r="BI808"/>
  <c r="BH808"/>
  <c r="BG808"/>
  <c r="BE808"/>
  <c r="T808"/>
  <c r="R808"/>
  <c r="P808"/>
  <c r="BI807"/>
  <c r="BH807"/>
  <c r="BG807"/>
  <c r="BE807"/>
  <c r="T807"/>
  <c r="R807"/>
  <c r="P807"/>
  <c r="BI805"/>
  <c r="BH805"/>
  <c r="BG805"/>
  <c r="BE805"/>
  <c r="T805"/>
  <c r="R805"/>
  <c r="P805"/>
  <c r="BI802"/>
  <c r="BH802"/>
  <c r="BG802"/>
  <c r="BE802"/>
  <c r="T802"/>
  <c r="R802"/>
  <c r="P802"/>
  <c r="BI801"/>
  <c r="BH801"/>
  <c r="BG801"/>
  <c r="BE801"/>
  <c r="T801"/>
  <c r="R801"/>
  <c r="P801"/>
  <c r="BI800"/>
  <c r="BH800"/>
  <c r="BG800"/>
  <c r="BE800"/>
  <c r="T800"/>
  <c r="R800"/>
  <c r="P800"/>
  <c r="BI799"/>
  <c r="BH799"/>
  <c r="BG799"/>
  <c r="BE799"/>
  <c r="T799"/>
  <c r="R799"/>
  <c r="P799"/>
  <c r="BI797"/>
  <c r="BH797"/>
  <c r="BG797"/>
  <c r="BE797"/>
  <c r="T797"/>
  <c r="R797"/>
  <c r="P797"/>
  <c r="BI796"/>
  <c r="BH796"/>
  <c r="BG796"/>
  <c r="BE796"/>
  <c r="T796"/>
  <c r="R796"/>
  <c r="P796"/>
  <c r="BI793"/>
  <c r="BH793"/>
  <c r="BG793"/>
  <c r="BE793"/>
  <c r="T793"/>
  <c r="R793"/>
  <c r="P793"/>
  <c r="BI789"/>
  <c r="BH789"/>
  <c r="BG789"/>
  <c r="BE789"/>
  <c r="T789"/>
  <c r="R789"/>
  <c r="P789"/>
  <c r="BI763"/>
  <c r="BH763"/>
  <c r="BG763"/>
  <c r="BE763"/>
  <c r="T763"/>
  <c r="R763"/>
  <c r="P763"/>
  <c r="BI745"/>
  <c r="BH745"/>
  <c r="BG745"/>
  <c r="BE745"/>
  <c r="T745"/>
  <c r="R745"/>
  <c r="P745"/>
  <c r="BI743"/>
  <c r="BH743"/>
  <c r="BG743"/>
  <c r="BE743"/>
  <c r="T743"/>
  <c r="R743"/>
  <c r="P743"/>
  <c r="BI741"/>
  <c r="BH741"/>
  <c r="BG741"/>
  <c r="BE741"/>
  <c r="T741"/>
  <c r="R741"/>
  <c r="P741"/>
  <c r="BI739"/>
  <c r="BH739"/>
  <c r="BG739"/>
  <c r="BE739"/>
  <c r="T739"/>
  <c r="R739"/>
  <c r="P739"/>
  <c r="BI737"/>
  <c r="BH737"/>
  <c r="BG737"/>
  <c r="BE737"/>
  <c r="T737"/>
  <c r="R737"/>
  <c r="P737"/>
  <c r="BI735"/>
  <c r="BH735"/>
  <c r="BG735"/>
  <c r="BE735"/>
  <c r="T735"/>
  <c r="R735"/>
  <c r="P735"/>
  <c r="BI732"/>
  <c r="BH732"/>
  <c r="BG732"/>
  <c r="BE732"/>
  <c r="T732"/>
  <c r="R732"/>
  <c r="P732"/>
  <c r="BI730"/>
  <c r="BH730"/>
  <c r="BG730"/>
  <c r="BE730"/>
  <c r="T730"/>
  <c r="R730"/>
  <c r="P730"/>
  <c r="BI728"/>
  <c r="BH728"/>
  <c r="BG728"/>
  <c r="BE728"/>
  <c r="T728"/>
  <c r="R728"/>
  <c r="P728"/>
  <c r="BI726"/>
  <c r="BH726"/>
  <c r="BG726"/>
  <c r="BE726"/>
  <c r="T726"/>
  <c r="R726"/>
  <c r="P726"/>
  <c r="BI723"/>
  <c r="BH723"/>
  <c r="BG723"/>
  <c r="BE723"/>
  <c r="T723"/>
  <c r="R723"/>
  <c r="P723"/>
  <c r="BI720"/>
  <c r="BH720"/>
  <c r="BG720"/>
  <c r="BE720"/>
  <c r="T720"/>
  <c r="R720"/>
  <c r="P720"/>
  <c r="BI718"/>
  <c r="BH718"/>
  <c r="BG718"/>
  <c r="BE718"/>
  <c r="T718"/>
  <c r="R718"/>
  <c r="P718"/>
  <c r="BI715"/>
  <c r="BH715"/>
  <c r="BG715"/>
  <c r="BE715"/>
  <c r="T715"/>
  <c r="R715"/>
  <c r="P715"/>
  <c r="BI714"/>
  <c r="BH714"/>
  <c r="BG714"/>
  <c r="BE714"/>
  <c r="T714"/>
  <c r="R714"/>
  <c r="P714"/>
  <c r="BI712"/>
  <c r="BH712"/>
  <c r="BG712"/>
  <c r="BE712"/>
  <c r="T712"/>
  <c r="R712"/>
  <c r="P712"/>
  <c r="BI710"/>
  <c r="BH710"/>
  <c r="BG710"/>
  <c r="BE710"/>
  <c r="T710"/>
  <c r="R710"/>
  <c r="P710"/>
  <c r="BI708"/>
  <c r="BH708"/>
  <c r="BG708"/>
  <c r="BE708"/>
  <c r="T708"/>
  <c r="R708"/>
  <c r="P708"/>
  <c r="BI706"/>
  <c r="BH706"/>
  <c r="BG706"/>
  <c r="BE706"/>
  <c r="T706"/>
  <c r="R706"/>
  <c r="P706"/>
  <c r="BI703"/>
  <c r="BH703"/>
  <c r="BG703"/>
  <c r="BE703"/>
  <c r="T703"/>
  <c r="R703"/>
  <c r="P703"/>
  <c r="BI700"/>
  <c r="BH700"/>
  <c r="BG700"/>
  <c r="BE700"/>
  <c r="T700"/>
  <c r="R700"/>
  <c r="P700"/>
  <c r="BI698"/>
  <c r="BH698"/>
  <c r="BG698"/>
  <c r="BE698"/>
  <c r="T698"/>
  <c r="R698"/>
  <c r="P698"/>
  <c r="BI697"/>
  <c r="BH697"/>
  <c r="BG697"/>
  <c r="BE697"/>
  <c r="T697"/>
  <c r="R697"/>
  <c r="P697"/>
  <c r="BI695"/>
  <c r="BH695"/>
  <c r="BG695"/>
  <c r="BE695"/>
  <c r="T695"/>
  <c r="R695"/>
  <c r="P695"/>
  <c r="BI692"/>
  <c r="BH692"/>
  <c r="BG692"/>
  <c r="BE692"/>
  <c r="T692"/>
  <c r="R692"/>
  <c r="P692"/>
  <c r="BI691"/>
  <c r="BH691"/>
  <c r="BG691"/>
  <c r="BE691"/>
  <c r="T691"/>
  <c r="R691"/>
  <c r="P691"/>
  <c r="BI690"/>
  <c r="BH690"/>
  <c r="BG690"/>
  <c r="BE690"/>
  <c r="T690"/>
  <c r="R690"/>
  <c r="P690"/>
  <c r="BI687"/>
  <c r="BH687"/>
  <c r="BG687"/>
  <c r="BE687"/>
  <c r="T687"/>
  <c r="R687"/>
  <c r="P687"/>
  <c r="BI684"/>
  <c r="BH684"/>
  <c r="BG684"/>
  <c r="BE684"/>
  <c r="T684"/>
  <c r="R684"/>
  <c r="P684"/>
  <c r="BI683"/>
  <c r="BH683"/>
  <c r="BG683"/>
  <c r="BE683"/>
  <c r="T683"/>
  <c r="R683"/>
  <c r="P683"/>
  <c r="BI682"/>
  <c r="BH682"/>
  <c r="BG682"/>
  <c r="BE682"/>
  <c r="T682"/>
  <c r="R682"/>
  <c r="P682"/>
  <c r="BI679"/>
  <c r="BH679"/>
  <c r="BG679"/>
  <c r="BE679"/>
  <c r="T679"/>
  <c r="R679"/>
  <c r="P679"/>
  <c r="BI678"/>
  <c r="BH678"/>
  <c r="BG678"/>
  <c r="BE678"/>
  <c r="T678"/>
  <c r="R678"/>
  <c r="P678"/>
  <c r="BI677"/>
  <c r="BH677"/>
  <c r="BG677"/>
  <c r="BE677"/>
  <c r="T677"/>
  <c r="R677"/>
  <c r="P677"/>
  <c r="BI676"/>
  <c r="BH676"/>
  <c r="BG676"/>
  <c r="BE676"/>
  <c r="T676"/>
  <c r="R676"/>
  <c r="P676"/>
  <c r="BI675"/>
  <c r="BH675"/>
  <c r="BG675"/>
  <c r="BE675"/>
  <c r="T675"/>
  <c r="R675"/>
  <c r="P675"/>
  <c r="BI674"/>
  <c r="BH674"/>
  <c r="BG674"/>
  <c r="BE674"/>
  <c r="T674"/>
  <c r="R674"/>
  <c r="P674"/>
  <c r="BI671"/>
  <c r="BH671"/>
  <c r="BG671"/>
  <c r="BE671"/>
  <c r="T671"/>
  <c r="R671"/>
  <c r="P671"/>
  <c r="BI670"/>
  <c r="BH670"/>
  <c r="BG670"/>
  <c r="BE670"/>
  <c r="T670"/>
  <c r="R670"/>
  <c r="P670"/>
  <c r="BI669"/>
  <c r="BH669"/>
  <c r="BG669"/>
  <c r="BE669"/>
  <c r="T669"/>
  <c r="R669"/>
  <c r="P669"/>
  <c r="BI666"/>
  <c r="BH666"/>
  <c r="BG666"/>
  <c r="BE666"/>
  <c r="T666"/>
  <c r="R666"/>
  <c r="P666"/>
  <c r="BI660"/>
  <c r="BH660"/>
  <c r="BG660"/>
  <c r="BE660"/>
  <c r="T660"/>
  <c r="R660"/>
  <c r="P660"/>
  <c r="BI659"/>
  <c r="BH659"/>
  <c r="BG659"/>
  <c r="BE659"/>
  <c r="T659"/>
  <c r="R659"/>
  <c r="P659"/>
  <c r="BI655"/>
  <c r="BH655"/>
  <c r="BG655"/>
  <c r="BE655"/>
  <c r="T655"/>
  <c r="R655"/>
  <c r="P655"/>
  <c r="BI654"/>
  <c r="BH654"/>
  <c r="BG654"/>
  <c r="BE654"/>
  <c r="T654"/>
  <c r="R654"/>
  <c r="P654"/>
  <c r="BI653"/>
  <c r="BH653"/>
  <c r="BG653"/>
  <c r="BE653"/>
  <c r="T653"/>
  <c r="R653"/>
  <c r="P653"/>
  <c r="BI651"/>
  <c r="BH651"/>
  <c r="BG651"/>
  <c r="BE651"/>
  <c r="T651"/>
  <c r="R651"/>
  <c r="P651"/>
  <c r="BI650"/>
  <c r="BH650"/>
  <c r="BG650"/>
  <c r="BE650"/>
  <c r="T650"/>
  <c r="R650"/>
  <c r="P650"/>
  <c r="BI647"/>
  <c r="BH647"/>
  <c r="BG647"/>
  <c r="BE647"/>
  <c r="T647"/>
  <c r="R647"/>
  <c r="P647"/>
  <c r="BI644"/>
  <c r="BH644"/>
  <c r="BG644"/>
  <c r="BE644"/>
  <c r="T644"/>
  <c r="R644"/>
  <c r="P644"/>
  <c r="BI642"/>
  <c r="BH642"/>
  <c r="BG642"/>
  <c r="BE642"/>
  <c r="T642"/>
  <c r="R642"/>
  <c r="P642"/>
  <c r="BI639"/>
  <c r="BH639"/>
  <c r="BG639"/>
  <c r="BE639"/>
  <c r="T639"/>
  <c r="R639"/>
  <c r="P639"/>
  <c r="BI636"/>
  <c r="BH636"/>
  <c r="BG636"/>
  <c r="BE636"/>
  <c r="T636"/>
  <c r="R636"/>
  <c r="P636"/>
  <c r="BI634"/>
  <c r="BH634"/>
  <c r="BG634"/>
  <c r="BE634"/>
  <c r="T634"/>
  <c r="R634"/>
  <c r="P634"/>
  <c r="BI632"/>
  <c r="BH632"/>
  <c r="BG632"/>
  <c r="BE632"/>
  <c r="T632"/>
  <c r="R632"/>
  <c r="P632"/>
  <c r="BI631"/>
  <c r="BH631"/>
  <c r="BG631"/>
  <c r="BE631"/>
  <c r="T631"/>
  <c r="R631"/>
  <c r="P631"/>
  <c r="BI630"/>
  <c r="BH630"/>
  <c r="BG630"/>
  <c r="BE630"/>
  <c r="T630"/>
  <c r="R630"/>
  <c r="P630"/>
  <c r="BI629"/>
  <c r="BH629"/>
  <c r="BG629"/>
  <c r="BE629"/>
  <c r="T629"/>
  <c r="R629"/>
  <c r="P629"/>
  <c r="BI628"/>
  <c r="BH628"/>
  <c r="BG628"/>
  <c r="BE628"/>
  <c r="T628"/>
  <c r="R628"/>
  <c r="P628"/>
  <c r="BI626"/>
  <c r="BH626"/>
  <c r="BG626"/>
  <c r="BE626"/>
  <c r="T626"/>
  <c r="R626"/>
  <c r="P626"/>
  <c r="BI625"/>
  <c r="BH625"/>
  <c r="BG625"/>
  <c r="BE625"/>
  <c r="T625"/>
  <c r="R625"/>
  <c r="P625"/>
  <c r="BI623"/>
  <c r="BH623"/>
  <c r="BG623"/>
  <c r="BE623"/>
  <c r="T623"/>
  <c r="R623"/>
  <c r="P623"/>
  <c r="BI622"/>
  <c r="BH622"/>
  <c r="BG622"/>
  <c r="BE622"/>
  <c r="T622"/>
  <c r="R622"/>
  <c r="P622"/>
  <c r="BI621"/>
  <c r="BH621"/>
  <c r="BG621"/>
  <c r="BE621"/>
  <c r="T621"/>
  <c r="R621"/>
  <c r="P621"/>
  <c r="BI620"/>
  <c r="BH620"/>
  <c r="BG620"/>
  <c r="BE620"/>
  <c r="T620"/>
  <c r="R620"/>
  <c r="P620"/>
  <c r="BI619"/>
  <c r="BH619"/>
  <c r="BG619"/>
  <c r="BE619"/>
  <c r="T619"/>
  <c r="R619"/>
  <c r="P619"/>
  <c r="BI618"/>
  <c r="BH618"/>
  <c r="BG618"/>
  <c r="BE618"/>
  <c r="T618"/>
  <c r="R618"/>
  <c r="P618"/>
  <c r="BI617"/>
  <c r="BH617"/>
  <c r="BG617"/>
  <c r="BE617"/>
  <c r="T617"/>
  <c r="R617"/>
  <c r="P617"/>
  <c r="BI615"/>
  <c r="BH615"/>
  <c r="BG615"/>
  <c r="BE615"/>
  <c r="T615"/>
  <c r="R615"/>
  <c r="P615"/>
  <c r="BI614"/>
  <c r="BH614"/>
  <c r="BG614"/>
  <c r="BE614"/>
  <c r="T614"/>
  <c r="R614"/>
  <c r="P614"/>
  <c r="BI613"/>
  <c r="BH613"/>
  <c r="BG613"/>
  <c r="BE613"/>
  <c r="T613"/>
  <c r="R613"/>
  <c r="P613"/>
  <c r="BI612"/>
  <c r="BH612"/>
  <c r="BG612"/>
  <c r="BE612"/>
  <c r="T612"/>
  <c r="R612"/>
  <c r="P612"/>
  <c r="BI609"/>
  <c r="BH609"/>
  <c r="BG609"/>
  <c r="BE609"/>
  <c r="T609"/>
  <c r="R609"/>
  <c r="P609"/>
  <c r="BI608"/>
  <c r="BH608"/>
  <c r="BG608"/>
  <c r="BE608"/>
  <c r="T608"/>
  <c r="R608"/>
  <c r="P608"/>
  <c r="BI606"/>
  <c r="BH606"/>
  <c r="BG606"/>
  <c r="BE606"/>
  <c r="T606"/>
  <c r="R606"/>
  <c r="P606"/>
  <c r="BI604"/>
  <c r="BH604"/>
  <c r="BG604"/>
  <c r="BE604"/>
  <c r="T604"/>
  <c r="R604"/>
  <c r="P604"/>
  <c r="BI602"/>
  <c r="BH602"/>
  <c r="BG602"/>
  <c r="BE602"/>
  <c r="T602"/>
  <c r="R602"/>
  <c r="P602"/>
  <c r="BI596"/>
  <c r="BH596"/>
  <c r="BG596"/>
  <c r="BE596"/>
  <c r="T596"/>
  <c r="R596"/>
  <c r="P596"/>
  <c r="BI593"/>
  <c r="BH593"/>
  <c r="BG593"/>
  <c r="BE593"/>
  <c r="T593"/>
  <c r="R593"/>
  <c r="P593"/>
  <c r="BI591"/>
  <c r="BH591"/>
  <c r="BG591"/>
  <c r="BE591"/>
  <c r="T591"/>
  <c r="R591"/>
  <c r="P591"/>
  <c r="BI587"/>
  <c r="BH587"/>
  <c r="BG587"/>
  <c r="BE587"/>
  <c r="T587"/>
  <c r="R587"/>
  <c r="P587"/>
  <c r="BI581"/>
  <c r="BH581"/>
  <c r="BG581"/>
  <c r="BE581"/>
  <c r="T581"/>
  <c r="R581"/>
  <c r="P581"/>
  <c r="BI575"/>
  <c r="BH575"/>
  <c r="BG575"/>
  <c r="BE575"/>
  <c r="T575"/>
  <c r="R575"/>
  <c r="P575"/>
  <c r="BI567"/>
  <c r="BH567"/>
  <c r="BG567"/>
  <c r="BE567"/>
  <c r="T567"/>
  <c r="R567"/>
  <c r="P567"/>
  <c r="BI564"/>
  <c r="BH564"/>
  <c r="BG564"/>
  <c r="BE564"/>
  <c r="T564"/>
  <c r="R564"/>
  <c r="P564"/>
  <c r="BI556"/>
  <c r="BH556"/>
  <c r="BG556"/>
  <c r="BE556"/>
  <c r="T556"/>
  <c r="R556"/>
  <c r="P556"/>
  <c r="BI554"/>
  <c r="BH554"/>
  <c r="BG554"/>
  <c r="BE554"/>
  <c r="T554"/>
  <c r="R554"/>
  <c r="P554"/>
  <c r="BI546"/>
  <c r="BH546"/>
  <c r="BG546"/>
  <c r="BE546"/>
  <c r="T546"/>
  <c r="R546"/>
  <c r="P546"/>
  <c r="BI544"/>
  <c r="BH544"/>
  <c r="BG544"/>
  <c r="BE544"/>
  <c r="T544"/>
  <c r="R544"/>
  <c r="P544"/>
  <c r="BI542"/>
  <c r="BH542"/>
  <c r="BG542"/>
  <c r="BE542"/>
  <c r="T542"/>
  <c r="R542"/>
  <c r="P542"/>
  <c r="BI541"/>
  <c r="BH541"/>
  <c r="BG541"/>
  <c r="BE541"/>
  <c r="T541"/>
  <c r="R541"/>
  <c r="P541"/>
  <c r="BI540"/>
  <c r="BH540"/>
  <c r="BG540"/>
  <c r="BE540"/>
  <c r="T540"/>
  <c r="R540"/>
  <c r="P540"/>
  <c r="BI539"/>
  <c r="BH539"/>
  <c r="BG539"/>
  <c r="BE539"/>
  <c r="T539"/>
  <c r="R539"/>
  <c r="P539"/>
  <c r="BI531"/>
  <c r="BH531"/>
  <c r="BG531"/>
  <c r="BE531"/>
  <c r="T531"/>
  <c r="R531"/>
  <c r="P531"/>
  <c r="BI523"/>
  <c r="BH523"/>
  <c r="BG523"/>
  <c r="BE523"/>
  <c r="T523"/>
  <c r="R523"/>
  <c r="P523"/>
  <c r="BI520"/>
  <c r="BH520"/>
  <c r="BG520"/>
  <c r="BE520"/>
  <c r="T520"/>
  <c r="R520"/>
  <c r="P520"/>
  <c r="BI519"/>
  <c r="BH519"/>
  <c r="BG519"/>
  <c r="BE519"/>
  <c r="T519"/>
  <c r="R519"/>
  <c r="P519"/>
  <c r="BI516"/>
  <c r="BH516"/>
  <c r="BG516"/>
  <c r="BE516"/>
  <c r="T516"/>
  <c r="R516"/>
  <c r="P516"/>
  <c r="BI514"/>
  <c r="BH514"/>
  <c r="BG514"/>
  <c r="BE514"/>
  <c r="T514"/>
  <c r="R514"/>
  <c r="P514"/>
  <c r="BI511"/>
  <c r="BH511"/>
  <c r="BG511"/>
  <c r="BE511"/>
  <c r="T511"/>
  <c r="R511"/>
  <c r="P511"/>
  <c r="BI508"/>
  <c r="BH508"/>
  <c r="BG508"/>
  <c r="BE508"/>
  <c r="T508"/>
  <c r="R508"/>
  <c r="P508"/>
  <c r="BI505"/>
  <c r="BH505"/>
  <c r="BG505"/>
  <c r="BE505"/>
  <c r="T505"/>
  <c r="R505"/>
  <c r="P505"/>
  <c r="BI502"/>
  <c r="BH502"/>
  <c r="BG502"/>
  <c r="BE502"/>
  <c r="T502"/>
  <c r="R502"/>
  <c r="P502"/>
  <c r="BI499"/>
  <c r="BH499"/>
  <c r="BG499"/>
  <c r="BE499"/>
  <c r="T499"/>
  <c r="R499"/>
  <c r="P499"/>
  <c r="BI495"/>
  <c r="BH495"/>
  <c r="BG495"/>
  <c r="BE495"/>
  <c r="T495"/>
  <c r="R495"/>
  <c r="P495"/>
  <c r="BI492"/>
  <c r="BH492"/>
  <c r="BG492"/>
  <c r="BE492"/>
  <c r="T492"/>
  <c r="R492"/>
  <c r="P492"/>
  <c r="BI489"/>
  <c r="BH489"/>
  <c r="BG489"/>
  <c r="BE489"/>
  <c r="T489"/>
  <c r="R489"/>
  <c r="P489"/>
  <c r="BI485"/>
  <c r="BH485"/>
  <c r="BG485"/>
  <c r="BE485"/>
  <c r="T485"/>
  <c r="R485"/>
  <c r="P485"/>
  <c r="BI482"/>
  <c r="BH482"/>
  <c r="BG482"/>
  <c r="BE482"/>
  <c r="T482"/>
  <c r="R482"/>
  <c r="P482"/>
  <c r="BI481"/>
  <c r="BH481"/>
  <c r="BG481"/>
  <c r="BE481"/>
  <c r="T481"/>
  <c r="R481"/>
  <c r="P481"/>
  <c r="BI478"/>
  <c r="BH478"/>
  <c r="BG478"/>
  <c r="BE478"/>
  <c r="T478"/>
  <c r="R478"/>
  <c r="P478"/>
  <c r="BI475"/>
  <c r="BH475"/>
  <c r="BG475"/>
  <c r="BE475"/>
  <c r="T475"/>
  <c r="R475"/>
  <c r="P475"/>
  <c r="BI472"/>
  <c r="BH472"/>
  <c r="BG472"/>
  <c r="BE472"/>
  <c r="T472"/>
  <c r="R472"/>
  <c r="P472"/>
  <c r="BI469"/>
  <c r="BH469"/>
  <c r="BG469"/>
  <c r="BE469"/>
  <c r="T469"/>
  <c r="R469"/>
  <c r="P469"/>
  <c r="BI459"/>
  <c r="BH459"/>
  <c r="BG459"/>
  <c r="BE459"/>
  <c r="T459"/>
  <c r="R459"/>
  <c r="P459"/>
  <c r="BI456"/>
  <c r="BH456"/>
  <c r="BG456"/>
  <c r="BE456"/>
  <c r="T456"/>
  <c r="R456"/>
  <c r="P456"/>
  <c r="BI455"/>
  <c r="BH455"/>
  <c r="BG455"/>
  <c r="BE455"/>
  <c r="T455"/>
  <c r="R455"/>
  <c r="P455"/>
  <c r="BI450"/>
  <c r="BH450"/>
  <c r="BG450"/>
  <c r="BE450"/>
  <c r="T450"/>
  <c r="R450"/>
  <c r="P450"/>
  <c r="BI446"/>
  <c r="BH446"/>
  <c r="BG446"/>
  <c r="BE446"/>
  <c r="T446"/>
  <c r="R446"/>
  <c r="P446"/>
  <c r="BI444"/>
  <c r="BH444"/>
  <c r="BG444"/>
  <c r="BE444"/>
  <c r="T444"/>
  <c r="R444"/>
  <c r="P444"/>
  <c r="BI442"/>
  <c r="BH442"/>
  <c r="BG442"/>
  <c r="BE442"/>
  <c r="T442"/>
  <c r="R442"/>
  <c r="P442"/>
  <c r="BI439"/>
  <c r="BH439"/>
  <c r="BG439"/>
  <c r="BE439"/>
  <c r="T439"/>
  <c r="R439"/>
  <c r="P439"/>
  <c r="BI434"/>
  <c r="BH434"/>
  <c r="BG434"/>
  <c r="BE434"/>
  <c r="T434"/>
  <c r="R434"/>
  <c r="P434"/>
  <c r="BI430"/>
  <c r="BH430"/>
  <c r="BG430"/>
  <c r="BE430"/>
  <c r="T430"/>
  <c r="R430"/>
  <c r="P430"/>
  <c r="BI429"/>
  <c r="BH429"/>
  <c r="BG429"/>
  <c r="BE429"/>
  <c r="T429"/>
  <c r="R429"/>
  <c r="P429"/>
  <c r="BI427"/>
  <c r="BH427"/>
  <c r="BG427"/>
  <c r="BE427"/>
  <c r="T427"/>
  <c r="R427"/>
  <c r="P427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13"/>
  <c r="BH413"/>
  <c r="BG413"/>
  <c r="BE413"/>
  <c r="T413"/>
  <c r="R413"/>
  <c r="P413"/>
  <c r="BI410"/>
  <c r="BH410"/>
  <c r="BG410"/>
  <c r="BE410"/>
  <c r="T410"/>
  <c r="R410"/>
  <c r="P410"/>
  <c r="BI408"/>
  <c r="BH408"/>
  <c r="BG408"/>
  <c r="BE408"/>
  <c r="T408"/>
  <c r="R408"/>
  <c r="P408"/>
  <c r="BI406"/>
  <c r="BH406"/>
  <c r="BG406"/>
  <c r="BE406"/>
  <c r="T406"/>
  <c r="R406"/>
  <c r="P406"/>
  <c r="BI403"/>
  <c r="BH403"/>
  <c r="BG403"/>
  <c r="BE403"/>
  <c r="T403"/>
  <c r="R403"/>
  <c r="P403"/>
  <c r="BI400"/>
  <c r="BH400"/>
  <c r="BG400"/>
  <c r="BE400"/>
  <c r="T400"/>
  <c r="R400"/>
  <c r="P400"/>
  <c r="BI397"/>
  <c r="BH397"/>
  <c r="BG397"/>
  <c r="BE397"/>
  <c r="T397"/>
  <c r="R397"/>
  <c r="P397"/>
  <c r="BI390"/>
  <c r="BH390"/>
  <c r="BG390"/>
  <c r="BE390"/>
  <c r="T390"/>
  <c r="R390"/>
  <c r="P390"/>
  <c r="BI383"/>
  <c r="BH383"/>
  <c r="BG383"/>
  <c r="BE383"/>
  <c r="T383"/>
  <c r="R383"/>
  <c r="P383"/>
  <c r="BI380"/>
  <c r="BH380"/>
  <c r="BG380"/>
  <c r="BE380"/>
  <c r="T380"/>
  <c r="R380"/>
  <c r="P380"/>
  <c r="BI376"/>
  <c r="BH376"/>
  <c r="BG376"/>
  <c r="BE376"/>
  <c r="T376"/>
  <c r="R376"/>
  <c r="P376"/>
  <c r="BI373"/>
  <c r="BH373"/>
  <c r="BG373"/>
  <c r="BE373"/>
  <c r="T373"/>
  <c r="R373"/>
  <c r="P373"/>
  <c r="BI359"/>
  <c r="BH359"/>
  <c r="BG359"/>
  <c r="BE359"/>
  <c r="T359"/>
  <c r="R359"/>
  <c r="P359"/>
  <c r="BI345"/>
  <c r="BH345"/>
  <c r="BG345"/>
  <c r="BE345"/>
  <c r="T345"/>
  <c r="R345"/>
  <c r="P345"/>
  <c r="BI341"/>
  <c r="BH341"/>
  <c r="BG341"/>
  <c r="BE341"/>
  <c r="T341"/>
  <c r="R341"/>
  <c r="P341"/>
  <c r="BI338"/>
  <c r="BH338"/>
  <c r="BG338"/>
  <c r="BE338"/>
  <c r="T338"/>
  <c r="R338"/>
  <c r="P338"/>
  <c r="BI324"/>
  <c r="BH324"/>
  <c r="BG324"/>
  <c r="BE324"/>
  <c r="T324"/>
  <c r="R324"/>
  <c r="P324"/>
  <c r="BI310"/>
  <c r="BH310"/>
  <c r="BG310"/>
  <c r="BE310"/>
  <c r="T310"/>
  <c r="R310"/>
  <c r="P310"/>
  <c r="BI308"/>
  <c r="BH308"/>
  <c r="BG308"/>
  <c r="BE308"/>
  <c r="T308"/>
  <c r="R308"/>
  <c r="P308"/>
  <c r="BI305"/>
  <c r="BH305"/>
  <c r="BG305"/>
  <c r="BE305"/>
  <c r="T305"/>
  <c r="R305"/>
  <c r="P305"/>
  <c r="BI303"/>
  <c r="BH303"/>
  <c r="BG303"/>
  <c r="BE303"/>
  <c r="T303"/>
  <c r="R303"/>
  <c r="P303"/>
  <c r="BI300"/>
  <c r="BH300"/>
  <c r="BG300"/>
  <c r="BE300"/>
  <c r="T300"/>
  <c r="R300"/>
  <c r="P300"/>
  <c r="BI286"/>
  <c r="BH286"/>
  <c r="BG286"/>
  <c r="BE286"/>
  <c r="T286"/>
  <c r="R286"/>
  <c r="P286"/>
  <c r="BI279"/>
  <c r="BH279"/>
  <c r="BG279"/>
  <c r="BE279"/>
  <c r="T279"/>
  <c r="R279"/>
  <c r="P279"/>
  <c r="BI273"/>
  <c r="BH273"/>
  <c r="BG273"/>
  <c r="BE273"/>
  <c r="T273"/>
  <c r="R273"/>
  <c r="P273"/>
  <c r="BI269"/>
  <c r="BH269"/>
  <c r="BG269"/>
  <c r="BE269"/>
  <c r="T269"/>
  <c r="R269"/>
  <c r="P269"/>
  <c r="BI261"/>
  <c r="BH261"/>
  <c r="BG261"/>
  <c r="BE261"/>
  <c r="T261"/>
  <c r="R261"/>
  <c r="P261"/>
  <c r="BI243"/>
  <c r="BH243"/>
  <c r="BG243"/>
  <c r="BE243"/>
  <c r="T243"/>
  <c r="R243"/>
  <c r="P243"/>
  <c r="BI237"/>
  <c r="BH237"/>
  <c r="BG237"/>
  <c r="BE237"/>
  <c r="T237"/>
  <c r="R237"/>
  <c r="P237"/>
  <c r="BI219"/>
  <c r="BH219"/>
  <c r="BG219"/>
  <c r="BE219"/>
  <c r="T219"/>
  <c r="R219"/>
  <c r="P219"/>
  <c r="BI204"/>
  <c r="BH204"/>
  <c r="BG204"/>
  <c r="BE204"/>
  <c r="T204"/>
  <c r="R204"/>
  <c r="P204"/>
  <c r="BI200"/>
  <c r="BH200"/>
  <c r="BG200"/>
  <c r="BE200"/>
  <c r="T200"/>
  <c r="R200"/>
  <c r="P200"/>
  <c r="BI186"/>
  <c r="BH186"/>
  <c r="BG186"/>
  <c r="BE186"/>
  <c r="T186"/>
  <c r="R186"/>
  <c r="P186"/>
  <c r="BI172"/>
  <c r="BH172"/>
  <c r="BG172"/>
  <c r="BE172"/>
  <c r="T172"/>
  <c r="R172"/>
  <c r="P172"/>
  <c r="BI168"/>
  <c r="BH168"/>
  <c r="BG168"/>
  <c r="BE168"/>
  <c r="T168"/>
  <c r="R168"/>
  <c r="P168"/>
  <c r="BI165"/>
  <c r="BH165"/>
  <c r="BG165"/>
  <c r="BE165"/>
  <c r="T165"/>
  <c r="R165"/>
  <c r="P165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BI149"/>
  <c r="BH149"/>
  <c r="BG149"/>
  <c r="BE149"/>
  <c r="T149"/>
  <c r="R149"/>
  <c r="P149"/>
  <c r="F140"/>
  <c r="E138"/>
  <c r="F87"/>
  <c r="E85"/>
  <c r="J22"/>
  <c r="E22"/>
  <c r="J90"/>
  <c r="J21"/>
  <c r="J19"/>
  <c r="E19"/>
  <c r="J142"/>
  <c r="J18"/>
  <c r="J16"/>
  <c r="E16"/>
  <c r="F90"/>
  <c r="J15"/>
  <c r="J13"/>
  <c r="E13"/>
  <c r="F142"/>
  <c r="J12"/>
  <c r="J10"/>
  <c r="J140"/>
  <c i="1" r="L90"/>
  <c r="AM90"/>
  <c r="AM89"/>
  <c r="L89"/>
  <c r="AM87"/>
  <c r="L87"/>
  <c r="L85"/>
  <c r="L84"/>
  <c i="2" r="BK1720"/>
  <c r="BK1610"/>
  <c r="BK1561"/>
  <c r="J1460"/>
  <c r="J1452"/>
  <c r="BK1442"/>
  <c r="BK1433"/>
  <c r="BK1408"/>
  <c r="BK1051"/>
  <c r="BK982"/>
  <c r="J1023"/>
  <c r="J984"/>
  <c r="J882"/>
  <c r="BK836"/>
  <c r="BK715"/>
  <c r="BK675"/>
  <c r="BK621"/>
  <c r="J604"/>
  <c r="BK567"/>
  <c r="BK556"/>
  <c r="BK308"/>
  <c r="J1716"/>
  <c r="J1703"/>
  <c r="J1616"/>
  <c r="BK1172"/>
  <c r="BK1164"/>
  <c r="J1121"/>
  <c r="J1049"/>
  <c r="BK1039"/>
  <c r="J1005"/>
  <c r="J828"/>
  <c r="J808"/>
  <c r="J631"/>
  <c r="J619"/>
  <c r="BK492"/>
  <c r="BK430"/>
  <c r="J345"/>
  <c r="J200"/>
  <c r="BK165"/>
  <c r="J149"/>
  <c r="BK1616"/>
  <c r="J1497"/>
  <c r="J1458"/>
  <c r="J1430"/>
  <c r="J1417"/>
  <c r="J1397"/>
  <c r="J1344"/>
  <c r="BK1146"/>
  <c r="J1069"/>
  <c r="J976"/>
  <c r="BK808"/>
  <c r="J730"/>
  <c r="J1701"/>
  <c r="BK1446"/>
  <c r="J1427"/>
  <c r="J1348"/>
  <c r="J1322"/>
  <c r="BK1200"/>
  <c r="J1127"/>
  <c r="J1029"/>
  <c r="BK789"/>
  <c r="BK708"/>
  <c r="BK683"/>
  <c r="J676"/>
  <c r="BK604"/>
  <c r="J508"/>
  <c r="BK446"/>
  <c r="J397"/>
  <c r="J310"/>
  <c r="BK1706"/>
  <c r="J1141"/>
  <c r="J969"/>
  <c r="BK954"/>
  <c r="J876"/>
  <c r="J801"/>
  <c r="J720"/>
  <c r="J687"/>
  <c r="BK670"/>
  <c r="J660"/>
  <c r="BK642"/>
  <c r="BK615"/>
  <c r="BK606"/>
  <c r="BK459"/>
  <c r="BK425"/>
  <c r="BK380"/>
  <c r="BK149"/>
  <c r="J1593"/>
  <c r="BK1452"/>
  <c r="J1448"/>
  <c r="BK1397"/>
  <c r="J1164"/>
  <c r="BK1116"/>
  <c r="J1044"/>
  <c r="BK1178"/>
  <c r="BK1156"/>
  <c r="J1034"/>
  <c r="BK1319"/>
  <c r="J1229"/>
  <c r="J1104"/>
  <c r="J1082"/>
  <c r="J982"/>
  <c r="BK862"/>
  <c r="J728"/>
  <c r="J698"/>
  <c r="BK609"/>
  <c r="J455"/>
  <c r="BK376"/>
  <c r="BK153"/>
  <c r="J1060"/>
  <c r="BK980"/>
  <c r="BK952"/>
  <c r="J714"/>
  <c r="J703"/>
  <c r="J644"/>
  <c r="BK630"/>
  <c r="J622"/>
  <c r="BK485"/>
  <c r="J446"/>
  <c r="BK413"/>
  <c r="J308"/>
  <c r="J204"/>
  <c r="BK1083"/>
  <c r="BK695"/>
  <c r="J647"/>
  <c r="BK587"/>
  <c r="J523"/>
  <c r="BK508"/>
  <c r="J472"/>
  <c r="J408"/>
  <c r="BK341"/>
  <c r="BK1703"/>
  <c r="BK1460"/>
  <c r="BK1450"/>
  <c r="J1442"/>
  <c r="BK1417"/>
  <c r="J1398"/>
  <c r="BK1143"/>
  <c r="BK1053"/>
  <c r="J1014"/>
  <c r="J1402"/>
  <c r="J1129"/>
  <c r="BK1121"/>
  <c r="J1011"/>
  <c r="BK1386"/>
  <c r="J1383"/>
  <c r="BK1378"/>
  <c r="J1367"/>
  <c r="BK1353"/>
  <c r="BK1345"/>
  <c r="BK1322"/>
  <c r="J1257"/>
  <c r="BK1110"/>
  <c r="BK1229"/>
  <c r="J1206"/>
  <c r="BK1148"/>
  <c r="J1116"/>
  <c r="J1024"/>
  <c r="J841"/>
  <c r="J799"/>
  <c r="BK712"/>
  <c r="BK669"/>
  <c r="J620"/>
  <c r="BK612"/>
  <c r="J575"/>
  <c r="J459"/>
  <c r="BK408"/>
  <c r="J243"/>
  <c r="BK1269"/>
  <c r="BK1220"/>
  <c r="J1062"/>
  <c r="BK999"/>
  <c r="BK902"/>
  <c r="J789"/>
  <c r="BK728"/>
  <c r="J650"/>
  <c r="J618"/>
  <c r="J482"/>
  <c r="BK383"/>
  <c r="J1289"/>
  <c r="J1259"/>
  <c r="J1143"/>
  <c r="J1097"/>
  <c r="J862"/>
  <c r="J763"/>
  <c r="BK666"/>
  <c r="J654"/>
  <c r="J642"/>
  <c r="BK516"/>
  <c r="BK511"/>
  <c r="J485"/>
  <c r="J424"/>
  <c r="BK397"/>
  <c r="BK300"/>
  <c r="J153"/>
  <c r="BK1259"/>
  <c r="BK1230"/>
  <c r="BK1077"/>
  <c r="J995"/>
  <c r="BK959"/>
  <c r="J805"/>
  <c r="BK800"/>
  <c r="J690"/>
  <c r="BK632"/>
  <c r="BK618"/>
  <c r="J593"/>
  <c r="BK542"/>
  <c r="BK541"/>
  <c r="BK539"/>
  <c r="BK531"/>
  <c r="BK523"/>
  <c r="J516"/>
  <c r="J481"/>
  <c r="J429"/>
  <c r="BK269"/>
  <c r="BK204"/>
  <c r="J1230"/>
  <c r="BK1190"/>
  <c r="J1160"/>
  <c r="BK1097"/>
  <c r="J999"/>
  <c r="J942"/>
  <c r="J732"/>
  <c r="J715"/>
  <c r="BK698"/>
  <c r="BK682"/>
  <c r="BK626"/>
  <c r="J567"/>
  <c r="J544"/>
  <c r="J492"/>
  <c r="J279"/>
  <c r="J172"/>
  <c r="BK1367"/>
  <c r="BK1029"/>
  <c r="J922"/>
  <c r="BK796"/>
  <c r="BK732"/>
  <c r="BK1023"/>
  <c r="BK882"/>
  <c r="J723"/>
  <c r="BK1161"/>
  <c r="J1148"/>
  <c r="BK1071"/>
  <c r="BK1055"/>
  <c r="J956"/>
  <c r="J695"/>
  <c r="J682"/>
  <c r="J628"/>
  <c r="J469"/>
  <c r="BK444"/>
  <c r="BK427"/>
  <c r="BK279"/>
  <c r="BK1716"/>
  <c r="J1614"/>
  <c r="J1529"/>
  <c r="BK1462"/>
  <c r="J1454"/>
  <c r="J1446"/>
  <c r="J1436"/>
  <c r="BK1420"/>
  <c r="BK1391"/>
  <c r="BK1049"/>
  <c r="BK976"/>
  <c r="BK1005"/>
  <c r="BK850"/>
  <c r="J741"/>
  <c r="J692"/>
  <c r="BK628"/>
  <c r="BK608"/>
  <c r="BK602"/>
  <c r="BK564"/>
  <c r="BK442"/>
  <c r="J303"/>
  <c r="BK1701"/>
  <c r="BK1612"/>
  <c r="BK1497"/>
  <c r="J1154"/>
  <c r="BK1120"/>
  <c r="BK1048"/>
  <c r="BK879"/>
  <c r="BK818"/>
  <c r="BK687"/>
  <c r="J621"/>
  <c r="J608"/>
  <c r="BK439"/>
  <c r="J359"/>
  <c r="J237"/>
  <c r="BK172"/>
  <c r="BK157"/>
  <c r="J1707"/>
  <c r="J1465"/>
  <c r="BK1456"/>
  <c r="BK1424"/>
  <c r="BK1416"/>
  <c r="J1391"/>
  <c r="BK1299"/>
  <c r="J1071"/>
  <c r="BK1044"/>
  <c r="J850"/>
  <c r="BK802"/>
  <c r="J726"/>
  <c r="BK1680"/>
  <c r="J1444"/>
  <c r="BK1411"/>
  <c r="J1345"/>
  <c r="J1319"/>
  <c r="J1158"/>
  <c r="J1058"/>
  <c r="BK841"/>
  <c r="BK723"/>
  <c r="BK684"/>
  <c r="BK678"/>
  <c r="BK660"/>
  <c r="J581"/>
  <c r="BK469"/>
  <c r="BK406"/>
  <c r="BK1718"/>
  <c r="J1648"/>
  <c r="BK1080"/>
  <c r="BK967"/>
  <c r="BK922"/>
  <c r="BK856"/>
  <c r="BK743"/>
  <c r="BK718"/>
  <c r="BK671"/>
  <c r="J653"/>
  <c r="BK636"/>
  <c r="J613"/>
  <c r="BK593"/>
  <c r="J456"/>
  <c r="J410"/>
  <c r="J373"/>
  <c r="J1680"/>
  <c r="J1561"/>
  <c r="J1450"/>
  <c r="J1416"/>
  <c r="J1200"/>
  <c r="J1074"/>
  <c r="BK1041"/>
  <c r="BK1165"/>
  <c r="BK1045"/>
  <c r="J1019"/>
  <c r="J1233"/>
  <c r="J1156"/>
  <c r="J1087"/>
  <c r="BK984"/>
  <c r="J959"/>
  <c r="J797"/>
  <c r="BK703"/>
  <c r="J639"/>
  <c r="BK499"/>
  <c r="BK424"/>
  <c r="J341"/>
  <c r="BK1158"/>
  <c r="BK1036"/>
  <c r="J735"/>
  <c r="J710"/>
  <c r="J684"/>
  <c r="BK639"/>
  <c r="J629"/>
  <c r="BK514"/>
  <c r="J478"/>
  <c r="BK400"/>
  <c r="J273"/>
  <c r="J219"/>
  <c i="1" r="AS94"/>
  <c i="2" r="BK745"/>
  <c r="BK620"/>
  <c r="J602"/>
  <c r="BK544"/>
  <c r="J519"/>
  <c r="J475"/>
  <c r="J413"/>
  <c r="BK359"/>
  <c r="J305"/>
  <c r="BK1614"/>
  <c r="BK1454"/>
  <c r="BK1444"/>
  <c r="BK1427"/>
  <c r="BK1206"/>
  <c r="BK1069"/>
  <c r="J1017"/>
  <c r="J978"/>
  <c r="BK1127"/>
  <c r="J1063"/>
  <c r="BK1233"/>
  <c r="J1386"/>
  <c r="BK1379"/>
  <c r="J1378"/>
  <c r="BK1362"/>
  <c r="J1353"/>
  <c r="BK1344"/>
  <c r="J1309"/>
  <c r="BK1141"/>
  <c r="BK1098"/>
  <c r="J1220"/>
  <c r="BK1184"/>
  <c r="J1048"/>
  <c r="BK1014"/>
  <c r="J952"/>
  <c r="BK805"/>
  <c r="BK739"/>
  <c r="J674"/>
  <c r="BK650"/>
  <c r="J617"/>
  <c r="J587"/>
  <c r="J495"/>
  <c r="J450"/>
  <c r="J376"/>
  <c r="BK1256"/>
  <c r="J1080"/>
  <c r="BK995"/>
  <c r="J796"/>
  <c r="J745"/>
  <c r="BK714"/>
  <c r="BK654"/>
  <c r="BK596"/>
  <c r="BK410"/>
  <c r="BK324"/>
  <c r="BK1244"/>
  <c r="BK1124"/>
  <c r="BK1019"/>
  <c r="BK797"/>
  <c r="J669"/>
  <c r="J655"/>
  <c r="BK647"/>
  <c r="BK622"/>
  <c r="J546"/>
  <c r="BK502"/>
  <c r="J444"/>
  <c r="J439"/>
  <c r="BK421"/>
  <c r="J383"/>
  <c r="BK186"/>
  <c r="J157"/>
  <c r="J1256"/>
  <c r="J1146"/>
  <c r="BK1066"/>
  <c r="BK993"/>
  <c r="J980"/>
  <c r="BK876"/>
  <c r="BK726"/>
  <c r="J666"/>
  <c r="BK631"/>
  <c r="BK575"/>
  <c r="J542"/>
  <c r="BK540"/>
  <c r="J539"/>
  <c r="J520"/>
  <c r="J514"/>
  <c r="J400"/>
  <c r="BK243"/>
  <c r="BK1223"/>
  <c r="J1184"/>
  <c r="J1098"/>
  <c r="J1009"/>
  <c r="J954"/>
  <c r="BK799"/>
  <c r="J706"/>
  <c r="BK691"/>
  <c r="J683"/>
  <c r="J678"/>
  <c r="BK625"/>
  <c r="J564"/>
  <c r="J427"/>
  <c r="J286"/>
  <c r="BK261"/>
  <c r="BK1372"/>
  <c r="J1051"/>
  <c r="BK963"/>
  <c r="J743"/>
  <c r="BK1154"/>
  <c r="BK1033"/>
  <c r="J971"/>
  <c r="BK793"/>
  <c r="J1190"/>
  <c r="J1172"/>
  <c r="BK1082"/>
  <c r="J1036"/>
  <c r="BK741"/>
  <c r="BK692"/>
  <c r="J630"/>
  <c r="BK450"/>
  <c r="J434"/>
  <c r="BK286"/>
  <c r="J1720"/>
  <c r="J1706"/>
  <c r="BK1593"/>
  <c r="BK1465"/>
  <c r="J1456"/>
  <c r="BK1448"/>
  <c r="BK1439"/>
  <c r="J1424"/>
  <c r="BK1398"/>
  <c r="BK1027"/>
  <c r="BK1113"/>
  <c r="BK969"/>
  <c r="BK838"/>
  <c r="J739"/>
  <c r="BK677"/>
  <c r="J626"/>
  <c r="J606"/>
  <c r="J591"/>
  <c r="BK475"/>
  <c r="BK305"/>
  <c r="BK1648"/>
  <c r="J1610"/>
  <c r="J1165"/>
  <c r="BK1138"/>
  <c r="BK1087"/>
  <c r="J1066"/>
  <c r="J1041"/>
  <c r="BK1022"/>
  <c r="J844"/>
  <c r="BK807"/>
  <c r="J625"/>
  <c r="J612"/>
  <c r="BK495"/>
  <c r="BK489"/>
  <c r="BK373"/>
  <c r="J261"/>
  <c r="J186"/>
  <c r="J168"/>
  <c r="J1718"/>
  <c r="BK1596"/>
  <c r="J1462"/>
  <c r="BK1436"/>
  <c r="J1420"/>
  <c r="J1411"/>
  <c r="J1362"/>
  <c r="BK1074"/>
  <c r="BK978"/>
  <c r="J818"/>
  <c r="BK801"/>
  <c r="J718"/>
  <c r="J1596"/>
  <c r="J1439"/>
  <c r="J1394"/>
  <c r="BK1333"/>
  <c r="BK1309"/>
  <c r="BK1135"/>
  <c r="J1083"/>
  <c r="J990"/>
  <c r="BK763"/>
  <c r="BK700"/>
  <c r="J677"/>
  <c r="BK613"/>
  <c r="J556"/>
  <c r="J502"/>
  <c r="BK434"/>
  <c r="J338"/>
  <c r="BK1711"/>
  <c r="J1152"/>
  <c r="BK973"/>
  <c r="J963"/>
  <c r="J879"/>
  <c r="BK844"/>
  <c r="BK737"/>
  <c r="BK697"/>
  <c r="BK679"/>
  <c r="J670"/>
  <c r="J651"/>
  <c r="J632"/>
  <c r="J596"/>
  <c r="BK482"/>
  <c r="J430"/>
  <c r="J406"/>
  <c r="J300"/>
  <c r="J1711"/>
  <c r="BK1529"/>
  <c r="J1433"/>
  <c r="J1408"/>
  <c r="J1196"/>
  <c r="J1161"/>
  <c r="J1055"/>
  <c r="BK1032"/>
  <c r="BK1063"/>
  <c r="BK1024"/>
  <c r="J1299"/>
  <c r="BK1213"/>
  <c r="J1091"/>
  <c r="J1077"/>
  <c r="J967"/>
  <c r="J836"/>
  <c r="J708"/>
  <c r="BK674"/>
  <c r="BK505"/>
  <c r="BK478"/>
  <c r="BK390"/>
  <c r="BK168"/>
  <c r="BK1132"/>
  <c r="J1032"/>
  <c r="J807"/>
  <c r="J712"/>
  <c r="BK706"/>
  <c r="BK655"/>
  <c r="J636"/>
  <c r="J623"/>
  <c r="J489"/>
  <c r="BK456"/>
  <c r="J421"/>
  <c r="BK310"/>
  <c r="BK237"/>
  <c r="BK200"/>
  <c r="BK971"/>
  <c r="J671"/>
  <c r="BK614"/>
  <c r="BK546"/>
  <c r="BK520"/>
  <c r="J505"/>
  <c r="J422"/>
  <c r="J403"/>
  <c r="BK345"/>
  <c r="J324"/>
  <c r="BK1707"/>
  <c r="J1612"/>
  <c r="BK1458"/>
  <c r="BK1430"/>
  <c r="BK1402"/>
  <c r="BK1394"/>
  <c r="BK1119"/>
  <c r="J1039"/>
  <c r="BK1009"/>
  <c r="J1132"/>
  <c r="J1124"/>
  <c r="J1027"/>
  <c r="J1120"/>
  <c r="BK1383"/>
  <c r="J1379"/>
  <c r="J1372"/>
  <c r="BK1358"/>
  <c r="BK1348"/>
  <c r="J1333"/>
  <c r="BK1279"/>
  <c r="J1113"/>
  <c r="BK1104"/>
  <c r="J1213"/>
  <c r="BK1196"/>
  <c r="J1119"/>
  <c r="J1045"/>
  <c r="J1022"/>
  <c r="J973"/>
  <c r="BK828"/>
  <c r="J737"/>
  <c r="BK676"/>
  <c r="BK644"/>
  <c r="J615"/>
  <c r="BK581"/>
  <c r="BK481"/>
  <c r="J425"/>
  <c r="BK273"/>
  <c r="BK1289"/>
  <c r="J1223"/>
  <c r="BK1152"/>
  <c r="BK1060"/>
  <c r="BK942"/>
  <c r="J793"/>
  <c r="BK730"/>
  <c r="J659"/>
  <c r="BK629"/>
  <c r="BK591"/>
  <c r="J380"/>
  <c r="J1279"/>
  <c r="BK1160"/>
  <c r="J1138"/>
  <c r="BK1062"/>
  <c r="J856"/>
  <c r="J675"/>
  <c r="BK653"/>
  <c r="BK634"/>
  <c r="J614"/>
  <c r="J499"/>
  <c r="J442"/>
  <c r="BK429"/>
  <c r="BK403"/>
  <c r="BK303"/>
  <c r="J165"/>
  <c r="J1269"/>
  <c r="J1244"/>
  <c r="J1135"/>
  <c r="BK1034"/>
  <c r="BK990"/>
  <c r="J802"/>
  <c r="J700"/>
  <c r="BK651"/>
  <c r="BK623"/>
  <c r="BK617"/>
  <c r="BK554"/>
  <c r="J541"/>
  <c r="J540"/>
  <c r="J531"/>
  <c r="BK519"/>
  <c r="J511"/>
  <c r="BK472"/>
  <c r="J390"/>
  <c r="BK219"/>
  <c r="BK1257"/>
  <c r="J1178"/>
  <c r="J1110"/>
  <c r="BK1017"/>
  <c r="BK956"/>
  <c r="J800"/>
  <c r="BK720"/>
  <c r="BK710"/>
  <c r="BK690"/>
  <c r="J679"/>
  <c r="BK659"/>
  <c r="J609"/>
  <c r="J554"/>
  <c r="BK422"/>
  <c r="J269"/>
  <c r="J161"/>
  <c r="BK1058"/>
  <c r="J993"/>
  <c r="J902"/>
  <c r="BK735"/>
  <c r="BK1091"/>
  <c r="BK1011"/>
  <c r="J838"/>
  <c r="J691"/>
  <c r="J1358"/>
  <c r="BK1129"/>
  <c r="J1053"/>
  <c r="J1033"/>
  <c r="J697"/>
  <c r="J634"/>
  <c r="BK619"/>
  <c r="BK455"/>
  <c r="BK338"/>
  <c r="BK161"/>
  <c l="1" r="R148"/>
  <c r="BK171"/>
  <c r="J171"/>
  <c r="J97"/>
  <c r="R171"/>
  <c r="BK309"/>
  <c r="J309"/>
  <c r="J98"/>
  <c r="P309"/>
  <c r="T309"/>
  <c r="BK420"/>
  <c r="J420"/>
  <c r="J99"/>
  <c r="BK433"/>
  <c r="J433"/>
  <c r="J102"/>
  <c r="BK522"/>
  <c r="J522"/>
  <c r="J104"/>
  <c r="BK611"/>
  <c r="J611"/>
  <c r="J105"/>
  <c r="T611"/>
  <c r="R673"/>
  <c r="P681"/>
  <c r="BK686"/>
  <c r="J686"/>
  <c r="J108"/>
  <c r="T686"/>
  <c r="T694"/>
  <c r="T1026"/>
  <c r="P1081"/>
  <c r="BK1171"/>
  <c r="J1171"/>
  <c r="J116"/>
  <c r="R1258"/>
  <c r="R1419"/>
  <c r="T458"/>
  <c r="R717"/>
  <c r="BK1065"/>
  <c r="J1065"/>
  <c r="J112"/>
  <c r="R1081"/>
  <c r="R1171"/>
  <c r="P1232"/>
  <c r="BK1347"/>
  <c r="J1347"/>
  <c r="J119"/>
  <c r="T1419"/>
  <c r="T428"/>
  <c r="P433"/>
  <c r="T433"/>
  <c r="R522"/>
  <c r="P611"/>
  <c r="BK673"/>
  <c r="J673"/>
  <c r="J106"/>
  <c r="P673"/>
  <c r="BK681"/>
  <c r="J681"/>
  <c r="J107"/>
  <c r="R681"/>
  <c r="P686"/>
  <c r="R686"/>
  <c r="P694"/>
  <c r="BK1026"/>
  <c r="J1026"/>
  <c r="J111"/>
  <c r="T1081"/>
  <c r="T1171"/>
  <c r="R1232"/>
  <c r="BK1464"/>
  <c r="J1464"/>
  <c r="J121"/>
  <c r="P420"/>
  <c r="R420"/>
  <c r="BK428"/>
  <c r="J428"/>
  <c r="J100"/>
  <c r="R428"/>
  <c r="R433"/>
  <c r="BK717"/>
  <c r="J717"/>
  <c r="J110"/>
  <c r="P1026"/>
  <c r="P1065"/>
  <c r="BK1123"/>
  <c r="J1123"/>
  <c r="J114"/>
  <c r="P1171"/>
  <c r="T1258"/>
  <c r="T1347"/>
  <c r="R1464"/>
  <c r="BK148"/>
  <c r="J148"/>
  <c r="J96"/>
  <c r="P148"/>
  <c r="P147"/>
  <c r="T148"/>
  <c r="P171"/>
  <c r="T171"/>
  <c r="R309"/>
  <c r="P522"/>
  <c r="P1419"/>
  <c r="P458"/>
  <c r="P717"/>
  <c r="BK1081"/>
  <c r="J1081"/>
  <c r="J113"/>
  <c r="T1123"/>
  <c r="P1163"/>
  <c r="BK1232"/>
  <c r="J1232"/>
  <c r="J117"/>
  <c r="T1232"/>
  <c r="R1347"/>
  <c r="P1464"/>
  <c r="BK458"/>
  <c r="J458"/>
  <c r="J103"/>
  <c r="T522"/>
  <c r="R611"/>
  <c r="T673"/>
  <c r="T681"/>
  <c r="BK694"/>
  <c r="J694"/>
  <c r="J109"/>
  <c r="R694"/>
  <c r="R1026"/>
  <c r="T1065"/>
  <c r="R1123"/>
  <c r="R1163"/>
  <c r="P1258"/>
  <c r="P1700"/>
  <c r="R458"/>
  <c r="T717"/>
  <c r="R1065"/>
  <c r="P1123"/>
  <c r="BK1163"/>
  <c r="J1163"/>
  <c r="J115"/>
  <c r="T1163"/>
  <c r="BK1258"/>
  <c r="J1258"/>
  <c r="J118"/>
  <c r="P1347"/>
  <c r="BK1419"/>
  <c r="J1419"/>
  <c r="J120"/>
  <c r="T1464"/>
  <c r="BK1700"/>
  <c r="J1700"/>
  <c r="J122"/>
  <c r="R1700"/>
  <c r="T1700"/>
  <c r="BK1710"/>
  <c r="J1710"/>
  <c r="J124"/>
  <c r="BK1715"/>
  <c r="J1715"/>
  <c r="J126"/>
  <c r="BK1717"/>
  <c r="J1717"/>
  <c r="J127"/>
  <c r="BK1719"/>
  <c r="J1719"/>
  <c r="J128"/>
  <c r="F89"/>
  <c r="BF269"/>
  <c r="BF341"/>
  <c r="BF383"/>
  <c r="BF390"/>
  <c r="BF403"/>
  <c r="BF410"/>
  <c r="BF456"/>
  <c r="BF475"/>
  <c r="BF554"/>
  <c r="BF609"/>
  <c r="BF620"/>
  <c r="BF650"/>
  <c r="BF670"/>
  <c r="BF674"/>
  <c r="BF684"/>
  <c r="BF728"/>
  <c r="BF973"/>
  <c r="BF1011"/>
  <c r="BF1158"/>
  <c r="BF726"/>
  <c r="BF763"/>
  <c r="BF799"/>
  <c r="BF808"/>
  <c r="BF952"/>
  <c r="BF956"/>
  <c r="BF1119"/>
  <c r="BF1146"/>
  <c r="BF1196"/>
  <c r="BF876"/>
  <c r="BF980"/>
  <c r="BF984"/>
  <c r="BF1022"/>
  <c r="BF1165"/>
  <c r="BF157"/>
  <c r="BF165"/>
  <c r="BF243"/>
  <c r="BF406"/>
  <c r="BF413"/>
  <c r="BF492"/>
  <c r="BF505"/>
  <c r="BF511"/>
  <c r="BF581"/>
  <c r="BF606"/>
  <c r="BF608"/>
  <c r="BF622"/>
  <c r="BF625"/>
  <c r="BF651"/>
  <c r="BF669"/>
  <c r="BF690"/>
  <c r="BF838"/>
  <c r="BF841"/>
  <c r="BF922"/>
  <c r="BF1019"/>
  <c r="BF1023"/>
  <c r="BF1156"/>
  <c r="BF1233"/>
  <c r="BF1244"/>
  <c r="J87"/>
  <c r="BF149"/>
  <c r="BF200"/>
  <c r="BF273"/>
  <c r="BF279"/>
  <c r="BF303"/>
  <c r="BF345"/>
  <c r="BF380"/>
  <c r="BF422"/>
  <c r="BF455"/>
  <c r="BF478"/>
  <c r="BF514"/>
  <c r="BF519"/>
  <c r="BF520"/>
  <c r="BF523"/>
  <c r="BF531"/>
  <c r="BF539"/>
  <c r="BF540"/>
  <c r="BF541"/>
  <c r="BF542"/>
  <c r="BF567"/>
  <c r="BF604"/>
  <c r="BF630"/>
  <c r="BF653"/>
  <c r="BF697"/>
  <c r="BF700"/>
  <c r="BF741"/>
  <c r="BF807"/>
  <c r="BF862"/>
  <c r="BF879"/>
  <c r="BF978"/>
  <c r="BF1009"/>
  <c r="BF1014"/>
  <c r="BF1080"/>
  <c r="BF1082"/>
  <c r="BF1129"/>
  <c r="BF1154"/>
  <c r="BF1160"/>
  <c r="BF1257"/>
  <c r="J89"/>
  <c r="J143"/>
  <c r="BF397"/>
  <c r="BF408"/>
  <c r="BF425"/>
  <c r="BF444"/>
  <c r="BF472"/>
  <c r="BF482"/>
  <c r="BF591"/>
  <c r="BF623"/>
  <c r="BF628"/>
  <c r="BF631"/>
  <c r="BF654"/>
  <c r="BF666"/>
  <c r="BF698"/>
  <c r="BF703"/>
  <c r="BF743"/>
  <c r="BF789"/>
  <c r="BF836"/>
  <c r="BF844"/>
  <c r="BF1033"/>
  <c r="BF1220"/>
  <c r="BF1299"/>
  <c r="BF161"/>
  <c r="BF168"/>
  <c r="BF172"/>
  <c r="BF434"/>
  <c r="BF632"/>
  <c r="BF644"/>
  <c r="BF712"/>
  <c r="BF720"/>
  <c r="BF959"/>
  <c r="BF1066"/>
  <c r="BF1223"/>
  <c r="BF1229"/>
  <c r="F143"/>
  <c r="BF324"/>
  <c r="BF400"/>
  <c r="BF485"/>
  <c r="BF613"/>
  <c r="BF647"/>
  <c r="BF676"/>
  <c r="BF715"/>
  <c r="BF718"/>
  <c r="BF976"/>
  <c r="BF1051"/>
  <c r="BF1055"/>
  <c r="BF1058"/>
  <c r="BF1063"/>
  <c r="BF1190"/>
  <c r="BF1230"/>
  <c r="BF1083"/>
  <c r="BF1213"/>
  <c r="BF1256"/>
  <c r="BF1269"/>
  <c r="BF1289"/>
  <c r="BF1309"/>
  <c r="BF1319"/>
  <c r="BF1322"/>
  <c r="BF1344"/>
  <c r="BF1345"/>
  <c r="BF1353"/>
  <c r="BF1358"/>
  <c r="BF1362"/>
  <c r="BF1367"/>
  <c r="BF1372"/>
  <c r="BF1378"/>
  <c r="BF1379"/>
  <c r="BF1383"/>
  <c r="BF1386"/>
  <c r="BF1044"/>
  <c r="BF1045"/>
  <c r="BF1141"/>
  <c r="BF1402"/>
  <c r="BF1411"/>
  <c r="BF967"/>
  <c r="BF995"/>
  <c r="BF1005"/>
  <c r="BF1034"/>
  <c r="BF1091"/>
  <c r="BF1104"/>
  <c r="BF1120"/>
  <c r="BF1132"/>
  <c r="BF1398"/>
  <c r="BF1424"/>
  <c r="BF1444"/>
  <c r="BF1452"/>
  <c r="BF1456"/>
  <c r="BF1458"/>
  <c r="BF1462"/>
  <c r="BF1497"/>
  <c r="BF1529"/>
  <c r="BF1593"/>
  <c r="BF1612"/>
  <c r="BF1701"/>
  <c r="BF1716"/>
  <c r="BF300"/>
  <c r="BF305"/>
  <c r="BF376"/>
  <c r="BF424"/>
  <c r="BF429"/>
  <c r="BF502"/>
  <c r="BF556"/>
  <c r="BF615"/>
  <c r="BF621"/>
  <c r="BF636"/>
  <c r="BF675"/>
  <c r="BF691"/>
  <c r="BF732"/>
  <c r="BF802"/>
  <c r="BF1024"/>
  <c r="BF1720"/>
  <c r="BF237"/>
  <c r="BF373"/>
  <c r="BF439"/>
  <c r="BF481"/>
  <c r="BF619"/>
  <c r="BF660"/>
  <c r="BF677"/>
  <c r="BF678"/>
  <c r="BF679"/>
  <c r="BF800"/>
  <c r="BF1032"/>
  <c r="BF1074"/>
  <c r="BF1087"/>
  <c r="BF1098"/>
  <c r="BF1110"/>
  <c r="BF1124"/>
  <c r="BF1127"/>
  <c r="BF1164"/>
  <c r="BF1172"/>
  <c r="BF261"/>
  <c r="BF308"/>
  <c r="BF421"/>
  <c r="BF469"/>
  <c r="BF489"/>
  <c r="BF596"/>
  <c r="BF612"/>
  <c r="BF617"/>
  <c r="BF723"/>
  <c r="BF730"/>
  <c r="BF801"/>
  <c r="BF805"/>
  <c r="BF850"/>
  <c r="BF1027"/>
  <c r="BF1039"/>
  <c r="BF1053"/>
  <c r="BF1071"/>
  <c r="BF1152"/>
  <c r="BF1069"/>
  <c r="BF1138"/>
  <c r="BF1184"/>
  <c r="BF1206"/>
  <c r="BF1036"/>
  <c r="BF1049"/>
  <c r="BF1077"/>
  <c r="BF1113"/>
  <c r="BF1178"/>
  <c r="BF1417"/>
  <c r="BF1420"/>
  <c r="BF1430"/>
  <c r="BF1448"/>
  <c r="BF1610"/>
  <c r="BF186"/>
  <c r="BF310"/>
  <c r="BF446"/>
  <c r="BF639"/>
  <c r="BF692"/>
  <c r="BF695"/>
  <c r="BF745"/>
  <c r="BF828"/>
  <c r="BF1135"/>
  <c r="BF1703"/>
  <c r="BF286"/>
  <c r="BF338"/>
  <c r="BF359"/>
  <c r="BF430"/>
  <c r="BF442"/>
  <c r="BF459"/>
  <c r="BF495"/>
  <c r="BF516"/>
  <c r="BF564"/>
  <c r="BF587"/>
  <c r="BF614"/>
  <c r="BF618"/>
  <c r="BF642"/>
  <c r="BF687"/>
  <c r="BF737"/>
  <c r="BF793"/>
  <c r="BF1041"/>
  <c r="BF1048"/>
  <c r="BF1062"/>
  <c r="BF1121"/>
  <c r="BF1279"/>
  <c r="BF1391"/>
  <c r="BF1394"/>
  <c r="BF1408"/>
  <c r="BF1427"/>
  <c r="BF1436"/>
  <c r="BF1442"/>
  <c r="BF1446"/>
  <c r="BF1596"/>
  <c r="BF1707"/>
  <c r="BF706"/>
  <c r="BF714"/>
  <c r="BF796"/>
  <c r="BF856"/>
  <c r="BF902"/>
  <c r="BF969"/>
  <c r="BF971"/>
  <c r="BF982"/>
  <c r="BF990"/>
  <c r="BF1161"/>
  <c r="BF1259"/>
  <c r="BF1333"/>
  <c r="BF1348"/>
  <c r="BF1454"/>
  <c r="BF1614"/>
  <c r="BF1616"/>
  <c r="BF1648"/>
  <c r="BF153"/>
  <c r="BF204"/>
  <c r="BF499"/>
  <c r="BF508"/>
  <c r="BF544"/>
  <c r="BF575"/>
  <c r="BF593"/>
  <c r="BF602"/>
  <c r="BF626"/>
  <c r="BF629"/>
  <c r="BF655"/>
  <c r="BF659"/>
  <c r="BF683"/>
  <c r="BF708"/>
  <c r="BF710"/>
  <c r="BF735"/>
  <c r="BF739"/>
  <c r="BF882"/>
  <c r="BF942"/>
  <c r="BF993"/>
  <c r="BF1060"/>
  <c r="BF1143"/>
  <c r="BF1148"/>
  <c r="BF1561"/>
  <c r="BF1706"/>
  <c r="BF1711"/>
  <c r="BF219"/>
  <c r="BF427"/>
  <c r="BF450"/>
  <c r="BF546"/>
  <c r="BF634"/>
  <c r="BF671"/>
  <c r="BF682"/>
  <c r="BF797"/>
  <c r="BF818"/>
  <c r="BF1017"/>
  <c r="BF1029"/>
  <c r="BF954"/>
  <c r="BF963"/>
  <c r="BF999"/>
  <c r="BF1097"/>
  <c r="BF1116"/>
  <c r="BF1200"/>
  <c r="BF1397"/>
  <c r="BF1416"/>
  <c r="BF1433"/>
  <c r="BF1439"/>
  <c r="BF1450"/>
  <c r="BF1460"/>
  <c r="BF1465"/>
  <c r="BF1680"/>
  <c r="BF1718"/>
  <c r="J31"/>
  <c i="1" r="AV95"/>
  <c i="2" r="F35"/>
  <c i="1" r="BD95"/>
  <c r="BD94"/>
  <c r="W33"/>
  <c i="2" r="F31"/>
  <c i="1" r="AZ95"/>
  <c r="AZ94"/>
  <c r="W29"/>
  <c i="2" r="F34"/>
  <c i="1" r="BC95"/>
  <c r="BC94"/>
  <c r="W32"/>
  <c i="2" r="F33"/>
  <c i="1" r="BB95"/>
  <c r="BB94"/>
  <c r="AX94"/>
  <c i="2" l="1" r="T147"/>
  <c r="T432"/>
  <c r="R432"/>
  <c r="P432"/>
  <c r="P146"/>
  <c i="1" r="AU95"/>
  <c i="2" r="R147"/>
  <c r="R146"/>
  <c r="BK147"/>
  <c r="BK432"/>
  <c r="J432"/>
  <c r="J101"/>
  <c r="BK1709"/>
  <c r="J1709"/>
  <c r="J123"/>
  <c r="BK1714"/>
  <c r="J1714"/>
  <c r="J125"/>
  <c i="1" r="W31"/>
  <c r="AY94"/>
  <c i="2" r="F32"/>
  <c i="1" r="BA95"/>
  <c r="BA94"/>
  <c r="AW94"/>
  <c r="AK30"/>
  <c r="AV94"/>
  <c r="AK29"/>
  <c i="2" r="J32"/>
  <c i="1" r="AW95"/>
  <c r="AT95"/>
  <c r="AU94"/>
  <c i="2" l="1" r="BK146"/>
  <c r="J146"/>
  <c r="J94"/>
  <c r="T146"/>
  <c r="J147"/>
  <c r="J95"/>
  <c i="1" r="AT94"/>
  <c r="W30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<sst xmlns="http://schemas.openxmlformats.org/spreadsheetml/2006/main">
  <si>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</si>
  <si>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</si>
  <si>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</si>
  <si>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</si>
  <si>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</si>
  <si>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{7bcfdfee-8bc8-448d-96dc-205518e063df}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</si>
  <si>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</si>
  <si>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</si>
  <si>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</si>
  <si>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</si>
  <si>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</si>
  <si>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</si>
  <si>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</si>
  <si>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</si>
  <si>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</si>
  <si>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</si>
  <si>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</si>
  <si>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 Vlastina 846/40, dveře č.65, 5.NP</t>
  </si>
  <si>
    <t>KSO:</t>
  </si>
  <si>
    <t>CC-CZ:</t>
  </si>
  <si>
    <t>Místo:</t>
  </si>
  <si>
    <t xml:space="preserve"> </t>
  </si>
  <si>
    <t>Datum:</t>
  </si>
  <si>
    <t>22. 9. 2024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</si>
  <si>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</si>
  <si>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</si>
  <si>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</si>
  <si>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</si>
  <si>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</si>
  <si>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</si>
  <si>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</si>
  <si>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</si>
  <si>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</si>
  <si>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</si>
  <si>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</si>
  <si>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</si>
  <si>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</si>
  <si>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</si>
  <si>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</si>
  <si>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</si>
  <si>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</si>
  <si>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</si>
  <si>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</si>
  <si>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</si>
  <si>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</si>
  <si>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</si>
  <si>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</si>
  <si>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</si>
  <si>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</si>
  <si>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</si>
  <si>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</si>
  <si>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</si>
  <si>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</si>
  <si>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</si>
  <si>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</si>
  <si>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</si>
  <si>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</si>
  <si>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</si>
  <si>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</si>
  <si>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</si>
  <si>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</si>
  <si>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</si>
  <si>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</si>
  <si>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</si>
  <si>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</si>
  <si>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</si>
  <si>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</si>
  <si>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</si>
  <si>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</si>
  <si>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</si>
  <si>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</si>
  <si>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</si>
  <si>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</si>
  <si>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</si>
  <si>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</si>
  <si>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</si>
  <si>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</si>
  <si>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</si>
  <si>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</si>
  <si>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</si>
  <si>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</si>
  <si>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</si>
  <si>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</si>
  <si>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</si>
  <si>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</si>
  <si>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</si>
  <si>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</si>
  <si>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</si>
  <si>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</si>
  <si>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</si>
  <si>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</si>
  <si>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</si>
  <si>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</si>
  <si>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</si>
  <si>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</si>
  <si>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</si>
  <si>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</si>
  <si>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</si>
  <si>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</si>
  <si>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</si>
  <si>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</si>
  <si>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</si>
  <si>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</si>
  <si>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</si>
  <si>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</si>
  <si>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</si>
  <si>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</si>
  <si>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</si>
  <si>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</si>
  <si>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</si>
  <si>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</si>
  <si>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</si>
  <si>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</si>
  <si>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</si>
  <si>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</si>
  <si>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</si>
  <si>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</si>
  <si>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</si>
  <si>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</si>
  <si>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</si>
  <si>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</si>
  <si>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</si>
  <si>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</si>
  <si>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</si>
  <si>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</si>
  <si>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</si>
  <si>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</si>
  <si>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</si>
  <si>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</si>
  <si>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</si>
  <si>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</si>
  <si>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</si>
  <si>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</si>
  <si>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</si>
  <si>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</si>
  <si>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</si>
  <si>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</si>
  <si>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</si>
  <si>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</si>
  <si>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</si>
  <si>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I, IE, U, UE nebo L do č. 12 nebo výšky do 120 mm</t>
  </si>
  <si>
    <t>t</t>
  </si>
  <si>
    <t>4</t>
  </si>
  <si>
    <t>2</t>
  </si>
  <si>
    <t>1365176444</t>
  </si>
  <si>
    <t>VV</t>
  </si>
  <si>
    <t>Překlad nad novou zárubní do koupelny a WC</t>
  </si>
  <si>
    <t>9,32*1,1/1000*2</t>
  </si>
  <si>
    <t>Součet</t>
  </si>
  <si>
    <t>M</t>
  </si>
  <si>
    <t>13332003</t>
  </si>
  <si>
    <t>úhelník ocelový nerovnostranný jakost S235JR (11 375) 100x75x7mm</t>
  </si>
  <si>
    <t>8</t>
  </si>
  <si>
    <t>147395215</t>
  </si>
  <si>
    <t>9,32*1,1*1,05/1000*2</t>
  </si>
  <si>
    <t>340237211</t>
  </si>
  <si>
    <t>Zazdívka otvorů v příčkách nebo stěnách pl přes 0,09 do 0,25 m2 cihlami plnými tl do 100 mm</t>
  </si>
  <si>
    <t>kus</t>
  </si>
  <si>
    <t>-1925078989</t>
  </si>
  <si>
    <t>Rozvody ZTI a elektro</t>
  </si>
  <si>
    <t>340271021</t>
  </si>
  <si>
    <t>Zazdívka otvorů v příčkách nebo stěnách pl přes 0,25 do 1 m2 tvárnicemi pórobetonovými tl 100 mm</t>
  </si>
  <si>
    <t>m2</t>
  </si>
  <si>
    <t>1773402452</t>
  </si>
  <si>
    <t>Doplnění zdiva okolo nové zárubně do koupelny a WC</t>
  </si>
  <si>
    <t>2,4</t>
  </si>
  <si>
    <t>5</t>
  </si>
  <si>
    <t>346244353</t>
  </si>
  <si>
    <t>Obezdívka koupelnových van ploch rovných tl 75 mm z pórobetonových přesných tvárnic</t>
  </si>
  <si>
    <t>338890616</t>
  </si>
  <si>
    <t>Vanička</t>
  </si>
  <si>
    <t>0,8*4*0,2</t>
  </si>
  <si>
    <t>6</t>
  </si>
  <si>
    <t>346272246.XLA</t>
  </si>
  <si>
    <t>Přizdívka z tvárnic Ytong Klasik tl 125 mm</t>
  </si>
  <si>
    <t>1622630669</t>
  </si>
  <si>
    <t>Zazdění WC nádržky</t>
  </si>
  <si>
    <t>1,2</t>
  </si>
  <si>
    <t>Úpravy povrchů, podlahy a osazování výplní</t>
  </si>
  <si>
    <t>7</t>
  </si>
  <si>
    <t>611131121</t>
  </si>
  <si>
    <t>Penetrační disperzní nátěr vnitřních stropů nanášený ručně</t>
  </si>
  <si>
    <t>1384762181</t>
  </si>
  <si>
    <t>Chodba 1.1</t>
  </si>
  <si>
    <t>1,581*2,32+0,88*0,2+1,25*2,61</t>
  </si>
  <si>
    <t>WC 1.2</t>
  </si>
  <si>
    <t>0,86*1,128</t>
  </si>
  <si>
    <t>Koupelna 1.3</t>
  </si>
  <si>
    <t>1,885*1,3</t>
  </si>
  <si>
    <t>Kuchyně 1.4</t>
  </si>
  <si>
    <t>2,148*2,314+0,85*0,2</t>
  </si>
  <si>
    <t>Pokoj 1.5</t>
  </si>
  <si>
    <t>3,954*2,617</t>
  </si>
  <si>
    <t>Obývací pokoj</t>
  </si>
  <si>
    <t>3,148*5,245</t>
  </si>
  <si>
    <t>611311131</t>
  </si>
  <si>
    <t>Vápenný štuk vnitřních rovných stropů tloušťky do 3 mm</t>
  </si>
  <si>
    <t>-724779712</t>
  </si>
  <si>
    <t>9</t>
  </si>
  <si>
    <t>611315101</t>
  </si>
  <si>
    <t>Vápenná hrubá omítka rýh ve stropech š do 150 mm</t>
  </si>
  <si>
    <t>585080829</t>
  </si>
  <si>
    <t>Elektro</t>
  </si>
  <si>
    <t>14*0,1</t>
  </si>
  <si>
    <t>10</t>
  </si>
  <si>
    <t>612131101</t>
  </si>
  <si>
    <t>Cementový postřik vnitřních stěn nanášený celoplošně ručně</t>
  </si>
  <si>
    <t>-176250308</t>
  </si>
  <si>
    <t>Kanalizace připojovací</t>
  </si>
  <si>
    <t>10,5*0,15</t>
  </si>
  <si>
    <t>Vodovod</t>
  </si>
  <si>
    <t>20*0,2</t>
  </si>
  <si>
    <t>250*0,05</t>
  </si>
  <si>
    <t>(0,6*2+1,2*2)*2</t>
  </si>
  <si>
    <t>Pod obklady koupelna a WC</t>
  </si>
  <si>
    <t>(1,885*2+1,3*2)*2-1,4</t>
  </si>
  <si>
    <t>(1,128*2+0,86*2)*2-1,4</t>
  </si>
  <si>
    <t>Po obkladu v kuchyni</t>
  </si>
  <si>
    <t>0,2*0,25*66</t>
  </si>
  <si>
    <t>11</t>
  </si>
  <si>
    <t>612131121</t>
  </si>
  <si>
    <t>Penetrační disperzní nátěr vnitřních stěn nanášený ručně</t>
  </si>
  <si>
    <t>-841111728</t>
  </si>
  <si>
    <t>(1,581*2+2,32*2+0,2*2+1,25*2+2,61*2)*2,55-1,6*3-1,4*2-0,88*2*2</t>
  </si>
  <si>
    <t xml:space="preserve"> WC 1.2</t>
  </si>
  <si>
    <t>(1,128*2+0,86*2)*2,45-1,4</t>
  </si>
  <si>
    <t>(1,885*2+1,3*2)*2,45-1,4</t>
  </si>
  <si>
    <t>(2,148*2+2,314*2)*2,55+0,2*2*2-0,85*2</t>
  </si>
  <si>
    <t>(2,617*2+3,954*2)*2,55-1,6-1,8*1,55+0,2*1,8+0,2*1,55*2</t>
  </si>
  <si>
    <t>Obývací pokoj 1.6</t>
  </si>
  <si>
    <t>(3,148*2+5,245*2)*2,55-0,85*2-1,6-2,4*1,55+0,2*2,4+0,2*1,55*2</t>
  </si>
  <si>
    <t>Odpočet obklady</t>
  </si>
  <si>
    <t>-((1,885*2+1,3*2)*2-1,4)</t>
  </si>
  <si>
    <t>-((1,128*2+0,86*2)*2-1,4)</t>
  </si>
  <si>
    <t>612142001</t>
  </si>
  <si>
    <t>Pletivo sklovláknité vnitřních stěn vtlačené do tmelu</t>
  </si>
  <si>
    <t>-11025117</t>
  </si>
  <si>
    <t>Spoje obezdění nové zárubně s původním zdivem</t>
  </si>
  <si>
    <t>(2,5*2+1*2)*0,5*2</t>
  </si>
  <si>
    <t>Přizdívka WC nádržky</t>
  </si>
  <si>
    <t>13</t>
  </si>
  <si>
    <t>612311131</t>
  </si>
  <si>
    <t>Vápenný štuk vnitřních stěn tloušťky do 3 mm</t>
  </si>
  <si>
    <t>1291607763</t>
  </si>
  <si>
    <t>14</t>
  </si>
  <si>
    <t>612315101</t>
  </si>
  <si>
    <t>Vápenná hrubá omítka rýh ve stěnách š do 150 mm</t>
  </si>
  <si>
    <t>-1536300556</t>
  </si>
  <si>
    <t>15</t>
  </si>
  <si>
    <t>612315212</t>
  </si>
  <si>
    <t>Vápenná hladká omítka malých ploch přes 0,09 do 0,25 m2 na stěnách</t>
  </si>
  <si>
    <t>158666412</t>
  </si>
  <si>
    <t>8*2</t>
  </si>
  <si>
    <t>16</t>
  </si>
  <si>
    <t>612315215</t>
  </si>
  <si>
    <t>Vápenná hladká omítka malých ploch přes 1 do 4 m2 na stěnách</t>
  </si>
  <si>
    <t>1258378924</t>
  </si>
  <si>
    <t>2*2</t>
  </si>
  <si>
    <t>Obezdění WC nádržky</t>
  </si>
  <si>
    <t>17</t>
  </si>
  <si>
    <t>612321121</t>
  </si>
  <si>
    <t>Vápenocementová omítka hladká jednovrstvá vnitřních stěn nanášená ručně</t>
  </si>
  <si>
    <t>461957814</t>
  </si>
  <si>
    <t>18</t>
  </si>
  <si>
    <t>619991001</t>
  </si>
  <si>
    <t>Zakrytí podlahy fólií</t>
  </si>
  <si>
    <t>-1889028522</t>
  </si>
  <si>
    <t>19</t>
  </si>
  <si>
    <t>629991011</t>
  </si>
  <si>
    <t>Zakrytí výplní otvorů a svislých ploch fólií přilepenou lepící páskou</t>
  </si>
  <si>
    <t>1941248364</t>
  </si>
  <si>
    <t>Okna</t>
  </si>
  <si>
    <t>2*2+2,6*2</t>
  </si>
  <si>
    <t>20</t>
  </si>
  <si>
    <t>632452441</t>
  </si>
  <si>
    <t>Doplnění cementového potěru hlazeného pl přes 1 do 4 m2 tl přes 30 do 40 mm</t>
  </si>
  <si>
    <t>-1150346524</t>
  </si>
  <si>
    <t>50*0,05</t>
  </si>
  <si>
    <t>642944121</t>
  </si>
  <si>
    <t>Osazování ocelových zárubní dodatečné pl do 2,5 m2</t>
  </si>
  <si>
    <t>-846228087</t>
  </si>
  <si>
    <t>Koupelna a WC</t>
  </si>
  <si>
    <t>22</t>
  </si>
  <si>
    <t>55331436</t>
  </si>
  <si>
    <t>zárubeň jednokřídlá ocelová pro dodatečnou montáž tl stěny 110-150mm rozměru 700/1970, 2100mm</t>
  </si>
  <si>
    <t>1522459197</t>
  </si>
  <si>
    <t>Ostatní konstrukce a práce, bourání</t>
  </si>
  <si>
    <t>23</t>
  </si>
  <si>
    <t>949101111</t>
  </si>
  <si>
    <t>Lešení pomocné pro objekty pozemních staveb s lešeňovou podlahou v do 1,9 m zatížení do 150 kg/m2</t>
  </si>
  <si>
    <t>919471920</t>
  </si>
  <si>
    <t>24</t>
  </si>
  <si>
    <t>952901111</t>
  </si>
  <si>
    <t>Vyčištění budov bytové a občanské výstavby při výšce podlaží do 4 m</t>
  </si>
  <si>
    <t>-32935644</t>
  </si>
  <si>
    <t>25</t>
  </si>
  <si>
    <t>952902021</t>
  </si>
  <si>
    <t>Čištění budov zametení hladkých podlah</t>
  </si>
  <si>
    <t>-1447612991</t>
  </si>
  <si>
    <t>Společné prostory - dny x plocha</t>
  </si>
  <si>
    <t>45*100</t>
  </si>
  <si>
    <t>26</t>
  </si>
  <si>
    <t>962031132</t>
  </si>
  <si>
    <t>Bourání příček nebo přizdívek z cihel pálených tl do 100 mm</t>
  </si>
  <si>
    <t>575504821</t>
  </si>
  <si>
    <t>Obezdívka vany</t>
  </si>
  <si>
    <t>0,6*1,3</t>
  </si>
  <si>
    <t>27</t>
  </si>
  <si>
    <t>965046111</t>
  </si>
  <si>
    <t>Broušení stávajících betonových podlah úběr do 3 mm</t>
  </si>
  <si>
    <t>542603261</t>
  </si>
  <si>
    <t>28</t>
  </si>
  <si>
    <t>965046119</t>
  </si>
  <si>
    <t>Příplatek k broušení stávajících betonových podlah za každý další 1 mm úběru</t>
  </si>
  <si>
    <t>-277248202</t>
  </si>
  <si>
    <t>29</t>
  </si>
  <si>
    <t>968072455</t>
  </si>
  <si>
    <t>Vybourání kovových dveřních zárubní pl do 2 m2</t>
  </si>
  <si>
    <t>-1761137064</t>
  </si>
  <si>
    <t>WC a koupelna</t>
  </si>
  <si>
    <t>1,2*2</t>
  </si>
  <si>
    <t>30</t>
  </si>
  <si>
    <t>971033431</t>
  </si>
  <si>
    <t>Vybourání otvorů ve zdivu cihelném pl do 0,25 m2 na MVC nebo MV tl do 150 mm</t>
  </si>
  <si>
    <t>1149357233</t>
  </si>
  <si>
    <t>31</t>
  </si>
  <si>
    <t>974031132</t>
  </si>
  <si>
    <t>Vysekání rýh ve zdivu cihelném hl do 50 mm š do 70 mm</t>
  </si>
  <si>
    <t>m</t>
  </si>
  <si>
    <t>-1209825812</t>
  </si>
  <si>
    <t>Připojovací umyvadlo</t>
  </si>
  <si>
    <t>1,5</t>
  </si>
  <si>
    <t>32</t>
  </si>
  <si>
    <t>974031142</t>
  </si>
  <si>
    <t>Vysekání rýh ve zdivu cihelném hl do 70 mm š do 70 mm</t>
  </si>
  <si>
    <t>-863025322</t>
  </si>
  <si>
    <t xml:space="preserve">Připojovací potrubí  - myčka, pračka, dřez</t>
  </si>
  <si>
    <t xml:space="preserve">Kuchyně myčka a  pračka</t>
  </si>
  <si>
    <t>33</t>
  </si>
  <si>
    <t>974031144</t>
  </si>
  <si>
    <t>Vysekání rýh ve zdivu cihelném hl do 70 mm š do 150 mm</t>
  </si>
  <si>
    <t>-749093526</t>
  </si>
  <si>
    <t>Vovovod</t>
  </si>
  <si>
    <t>Kuchyně dřez</t>
  </si>
  <si>
    <t>Koupelna</t>
  </si>
  <si>
    <t>34</t>
  </si>
  <si>
    <t>974031153</t>
  </si>
  <si>
    <t>Vysekání rýh ve zdivu cihelném hl do 100 mm š do 100 mm</t>
  </si>
  <si>
    <t>-1081749127</t>
  </si>
  <si>
    <t>Koupelna sprcha</t>
  </si>
  <si>
    <t>35</t>
  </si>
  <si>
    <t>974031164</t>
  </si>
  <si>
    <t>Vysekání rýh ve zdivu cihelném hl do 150 mm š do 150 mm</t>
  </si>
  <si>
    <t>451965410</t>
  </si>
  <si>
    <t>WC</t>
  </si>
  <si>
    <t>0,5</t>
  </si>
  <si>
    <t>36</t>
  </si>
  <si>
    <t>977142111</t>
  </si>
  <si>
    <t>Vyvrtání otvorů pro elektroinstalační krabice ve stěnách z betonu hloubky do 60 mm</t>
  </si>
  <si>
    <t>-688695029</t>
  </si>
  <si>
    <t>Krabice elektro silno + slaboproud</t>
  </si>
  <si>
    <t>44</t>
  </si>
  <si>
    <t>37</t>
  </si>
  <si>
    <t>977342111</t>
  </si>
  <si>
    <t>Frézování drážek ve stěnách z betonu do 30x30 mm</t>
  </si>
  <si>
    <t>-895169473</t>
  </si>
  <si>
    <t>120</t>
  </si>
  <si>
    <t>38</t>
  </si>
  <si>
    <t>977343121</t>
  </si>
  <si>
    <t>Frézování drážek ve stropech z betonu včetně omítky do 30x30 mm</t>
  </si>
  <si>
    <t>-1507220422</t>
  </si>
  <si>
    <t>39</t>
  </si>
  <si>
    <t>977343211</t>
  </si>
  <si>
    <t>Frézování drážek v podlahách z betonu do 30x30 mm</t>
  </si>
  <si>
    <t>-929248293</t>
  </si>
  <si>
    <t>50</t>
  </si>
  <si>
    <t>40</t>
  </si>
  <si>
    <t>978059541</t>
  </si>
  <si>
    <t>Odsekání a odebrání obkladů stěn z vnitřních obkládaček plochy přes 1 m2</t>
  </si>
  <si>
    <t>1622471918</t>
  </si>
  <si>
    <t>Obklady koupelna a WC</t>
  </si>
  <si>
    <t>Kuchyně</t>
  </si>
  <si>
    <t>997</t>
  </si>
  <si>
    <t>Přesun sutě</t>
  </si>
  <si>
    <t>41</t>
  </si>
  <si>
    <t>997013216</t>
  </si>
  <si>
    <t>Vnitrostaveništní doprava suti a vybouraných hmot pro budovy v přes 18 do 21 m ručně</t>
  </si>
  <si>
    <t>474954815</t>
  </si>
  <si>
    <t>42</t>
  </si>
  <si>
    <t>997013219</t>
  </si>
  <si>
    <t>Příplatek k vnitrostaveništní dopravě suti a vybouraných hmot za zvětšenou dopravu suti ZKD 10 m</t>
  </si>
  <si>
    <t>-1113368760</t>
  </si>
  <si>
    <t>3,882*25 'Přepočtené koeficientem množství</t>
  </si>
  <si>
    <t>43</t>
  </si>
  <si>
    <t>997013501</t>
  </si>
  <si>
    <t>Odvoz suti a vybouraných hmot na skládku nebo meziskládku do 1 km se složením</t>
  </si>
  <si>
    <t>938981862</t>
  </si>
  <si>
    <t>997013509</t>
  </si>
  <si>
    <t>Příplatek k odvozu suti a vybouraných hmot na skládku ZKD 1 km přes 1 km</t>
  </si>
  <si>
    <t>-1352697320</t>
  </si>
  <si>
    <t>3,882*19 'Přepočtené koeficientem množství</t>
  </si>
  <si>
    <t>45</t>
  </si>
  <si>
    <t>997013631</t>
  </si>
  <si>
    <t>Poplatek za uložení na skládce (skládkovné) stavebního odpadu směsného kód odpadu 17 09 04</t>
  </si>
  <si>
    <t>1467862770</t>
  </si>
  <si>
    <t>998</t>
  </si>
  <si>
    <t>Přesun hmot</t>
  </si>
  <si>
    <t>46</t>
  </si>
  <si>
    <t>998018003</t>
  </si>
  <si>
    <t>Přesun hmot pro budovy ruční pro budovy v přes 12 do 24 m</t>
  </si>
  <si>
    <t>547422205</t>
  </si>
  <si>
    <t>47</t>
  </si>
  <si>
    <t>998018011</t>
  </si>
  <si>
    <t>Příplatek k ručnímu přesunu hmot pro budovy za zvětšený přesun ZKD 100 m</t>
  </si>
  <si>
    <t>134814099</t>
  </si>
  <si>
    <t>3,919*2 'Přepočtené koeficientem množství</t>
  </si>
  <si>
    <t>PSV</t>
  </si>
  <si>
    <t>Práce a dodávky PSV</t>
  </si>
  <si>
    <t>711</t>
  </si>
  <si>
    <t>Izolace proti vodě, vlhkosti a plynům</t>
  </si>
  <si>
    <t>48</t>
  </si>
  <si>
    <t>711199101</t>
  </si>
  <si>
    <t>Provedení těsnícího pásu do spoje dilatační nebo styčné spáry podlaha - stěna</t>
  </si>
  <si>
    <t>866148774</t>
  </si>
  <si>
    <t>Koupelna podlaha a roh sprchového koutu</t>
  </si>
  <si>
    <t>1,885*2+1,3*2</t>
  </si>
  <si>
    <t>2,2</t>
  </si>
  <si>
    <t>49</t>
  </si>
  <si>
    <t>28355022</t>
  </si>
  <si>
    <t>páska pružná těsnící hydroizolační š do 125mm</t>
  </si>
  <si>
    <t>-955823711</t>
  </si>
  <si>
    <t>8,57</t>
  </si>
  <si>
    <t>8,57*1,1 'Přepočtené koeficientem množství</t>
  </si>
  <si>
    <t>711199102</t>
  </si>
  <si>
    <t>Provedení těsnícího koutu pro vnější nebo vnitřní roh spáry podlaha - stěna</t>
  </si>
  <si>
    <t>-1516157748</t>
  </si>
  <si>
    <t>51</t>
  </si>
  <si>
    <t>59054242</t>
  </si>
  <si>
    <t>páska pružná těsnící hydroizolační -kout</t>
  </si>
  <si>
    <t>776261852</t>
  </si>
  <si>
    <t>52</t>
  </si>
  <si>
    <t>711493112</t>
  </si>
  <si>
    <t>Izolace proti podpovrchové a tlakové vodě vodorovná těsnicí stěrkou jednosložkovou na bázi cementu</t>
  </si>
  <si>
    <t>1198035131</t>
  </si>
  <si>
    <t xml:space="preserve">Koupelna </t>
  </si>
  <si>
    <t>53</t>
  </si>
  <si>
    <t>711493122</t>
  </si>
  <si>
    <t>Izolace proti podpovrchové a tlakové vodě svislá těsnicí stěrkou jednosložkovou na bázi cementu</t>
  </si>
  <si>
    <t>-1085323465</t>
  </si>
  <si>
    <t xml:space="preserve">Koupelna  -soklík podlahy a za sprchou</t>
  </si>
  <si>
    <t>(1,885*2+1,3*2)*0,1</t>
  </si>
  <si>
    <t>(1+1)*2,2</t>
  </si>
  <si>
    <t>54</t>
  </si>
  <si>
    <t>998711123</t>
  </si>
  <si>
    <t>Přesun hmot tonážní pro izolace proti vodě, vlhkosti a plynům ruční v objektech v přes 12 do 24 m</t>
  </si>
  <si>
    <t>-1727848348</t>
  </si>
  <si>
    <t>55</t>
  </si>
  <si>
    <t>998711129</t>
  </si>
  <si>
    <t>Příplatek k ručnímu přesunu hmot tonážnímu pro izolace proti vodě, vlhkosti a plynům za zvětšený přesun ZKD 50 m</t>
  </si>
  <si>
    <t>-583937360</t>
  </si>
  <si>
    <t>0,034*2 'Přepočtené koeficientem množství</t>
  </si>
  <si>
    <t>721</t>
  </si>
  <si>
    <t>Zdravotechnika - vnitřní kanalizace</t>
  </si>
  <si>
    <t>56</t>
  </si>
  <si>
    <t>721170972</t>
  </si>
  <si>
    <t>Potrubí z PVC krácení trub DN 50</t>
  </si>
  <si>
    <t>1260339440</t>
  </si>
  <si>
    <t>Umyvadlo</t>
  </si>
  <si>
    <t>Dřez</t>
  </si>
  <si>
    <t>Myčka</t>
  </si>
  <si>
    <t>Pračka</t>
  </si>
  <si>
    <t>57</t>
  </si>
  <si>
    <t>721170973</t>
  </si>
  <si>
    <t>Potrubí z PVC krácení trub DN 70</t>
  </si>
  <si>
    <t>2027149100</t>
  </si>
  <si>
    <t>Koupelna vana</t>
  </si>
  <si>
    <t>58</t>
  </si>
  <si>
    <t>721170974</t>
  </si>
  <si>
    <t>Potrubí z PVC krácení trub DN 110</t>
  </si>
  <si>
    <t>1054344929</t>
  </si>
  <si>
    <t>59</t>
  </si>
  <si>
    <t>721171803</t>
  </si>
  <si>
    <t>Demontáž potrubí z PVC D do 75</t>
  </si>
  <si>
    <t>475163005</t>
  </si>
  <si>
    <t>Vana,umyvadlo, dřez, pračka, myčka</t>
  </si>
  <si>
    <t>60</t>
  </si>
  <si>
    <t>721171808</t>
  </si>
  <si>
    <t>Demontáž potrubí z PVC D přes 75 do 114</t>
  </si>
  <si>
    <t>412943138</t>
  </si>
  <si>
    <t>61</t>
  </si>
  <si>
    <t>721171905</t>
  </si>
  <si>
    <t>Potrubí z PP vsazení odbočky do hrdla DN 110</t>
  </si>
  <si>
    <t>564043</t>
  </si>
  <si>
    <t>62</t>
  </si>
  <si>
    <t>721174042</t>
  </si>
  <si>
    <t>Potrubí kanalizační z PP připojovací DN 40</t>
  </si>
  <si>
    <t>-1895251694</t>
  </si>
  <si>
    <t>Umyvadlo koupelna</t>
  </si>
  <si>
    <t>63</t>
  </si>
  <si>
    <t>721174043</t>
  </si>
  <si>
    <t>Potrubí kanalizační z PP připojovací DN 50</t>
  </si>
  <si>
    <t>142975707</t>
  </si>
  <si>
    <t>Pračka,myčka,dřez</t>
  </si>
  <si>
    <t>64</t>
  </si>
  <si>
    <t>721174044</t>
  </si>
  <si>
    <t>Potrubí kanalizační z PP připojovací DN 75</t>
  </si>
  <si>
    <t>309355541</t>
  </si>
  <si>
    <t>Sprcha koupelna</t>
  </si>
  <si>
    <t>65</t>
  </si>
  <si>
    <t>721174045</t>
  </si>
  <si>
    <t>Potrubí kanalizační z PP připojovací DN 110</t>
  </si>
  <si>
    <t>18538789</t>
  </si>
  <si>
    <t>66</t>
  </si>
  <si>
    <t>721194104</t>
  </si>
  <si>
    <t>Vyvedení a upevnění odpadních výpustek DN 40</t>
  </si>
  <si>
    <t>-1450791386</t>
  </si>
  <si>
    <t>67</t>
  </si>
  <si>
    <t>721194105</t>
  </si>
  <si>
    <t>Vyvedení a upevnění odpadních výpustek DN 50</t>
  </si>
  <si>
    <t>118703014</t>
  </si>
  <si>
    <t>Pračka, myčka, dřez</t>
  </si>
  <si>
    <t>1+1+1</t>
  </si>
  <si>
    <t>68</t>
  </si>
  <si>
    <t>721194107</t>
  </si>
  <si>
    <t>Vyvedení a upevnění odpadních výpustek DN 70</t>
  </si>
  <si>
    <t>-228685220</t>
  </si>
  <si>
    <t>Vana</t>
  </si>
  <si>
    <t>69</t>
  </si>
  <si>
    <t>721194109</t>
  </si>
  <si>
    <t>Vyvedení a upevnění odpadních výpustek DN 110</t>
  </si>
  <si>
    <t>1777625851</t>
  </si>
  <si>
    <t>wc</t>
  </si>
  <si>
    <t>70</t>
  </si>
  <si>
    <t>721226512</t>
  </si>
  <si>
    <t>Zápachová uzávěrka podomítková pro pračku a myčku DN 50</t>
  </si>
  <si>
    <t>1860309327</t>
  </si>
  <si>
    <t>Pračka, myčka</t>
  </si>
  <si>
    <t>1+1</t>
  </si>
  <si>
    <t>71</t>
  </si>
  <si>
    <t>28615689</t>
  </si>
  <si>
    <t>zátka hrdlová odpadní HTM DN 50</t>
  </si>
  <si>
    <t>701801721</t>
  </si>
  <si>
    <t>Příprava dřez, pračka, myčka</t>
  </si>
  <si>
    <t>72</t>
  </si>
  <si>
    <t>721290111</t>
  </si>
  <si>
    <t>Zkouška těsnosti potrubí kanalizace vodou DN do 125</t>
  </si>
  <si>
    <t>256319781</t>
  </si>
  <si>
    <t>10,5</t>
  </si>
  <si>
    <t>73</t>
  </si>
  <si>
    <t>725813112</t>
  </si>
  <si>
    <t>Ventil rohový pračkový G 3/4"</t>
  </si>
  <si>
    <t>1866459885</t>
  </si>
  <si>
    <t>Pračka a myčka</t>
  </si>
  <si>
    <t>74</t>
  </si>
  <si>
    <t>998721123</t>
  </si>
  <si>
    <t>Přesun hmot tonážní pro vnitřní kanalizaci ruční v objektech v přes 12 do 24 m</t>
  </si>
  <si>
    <t>282109646</t>
  </si>
  <si>
    <t>75</t>
  </si>
  <si>
    <t>998721129</t>
  </si>
  <si>
    <t>Příplatek k ručnímu přesunu hmot tonážnímu pro vnitřní kanalizaci za zvětšený přesun ZKD 50 m</t>
  </si>
  <si>
    <t>-469374465</t>
  </si>
  <si>
    <t>0,011*2 'Přepočtené koeficientem množství</t>
  </si>
  <si>
    <t>722</t>
  </si>
  <si>
    <t>Zdravotechnika - vnitřní vodovod</t>
  </si>
  <si>
    <t>76</t>
  </si>
  <si>
    <t>722170801</t>
  </si>
  <si>
    <t>Demontáž rozvodů vody z plastů D do 25</t>
  </si>
  <si>
    <t>-1999522372</t>
  </si>
  <si>
    <t>Rozvody v koupelně</t>
  </si>
  <si>
    <t>3*2</t>
  </si>
  <si>
    <t>Rozvod WC</t>
  </si>
  <si>
    <t>5,5*2</t>
  </si>
  <si>
    <t>77</t>
  </si>
  <si>
    <t>722174022</t>
  </si>
  <si>
    <t>Potrubí vodovodní plastové PPR svar polyfúze PN 20 D 20x3,4 mm</t>
  </si>
  <si>
    <t>469311780</t>
  </si>
  <si>
    <t>Vodovod kuchyně</t>
  </si>
  <si>
    <t>4*2+2</t>
  </si>
  <si>
    <t>4,5*2</t>
  </si>
  <si>
    <t>78</t>
  </si>
  <si>
    <t>722174062</t>
  </si>
  <si>
    <t>Potrubí vodovodní plastové křížení PPR svar polyfúze PN 20 D 20x3,4 mm</t>
  </si>
  <si>
    <t>-1484514723</t>
  </si>
  <si>
    <t>79</t>
  </si>
  <si>
    <t>722179191</t>
  </si>
  <si>
    <t>Příplatek k rozvodu vody z plastů za malý rozsah prací na zakázce do 20 m</t>
  </si>
  <si>
    <t>soubor</t>
  </si>
  <si>
    <t>-716873293</t>
  </si>
  <si>
    <t>80</t>
  </si>
  <si>
    <t>722179192</t>
  </si>
  <si>
    <t>Příplatek k rozvodu vody z plastů za potrubí do D 32 mm do 15 svarů</t>
  </si>
  <si>
    <t>-679258349</t>
  </si>
  <si>
    <t>81</t>
  </si>
  <si>
    <t>722181231</t>
  </si>
  <si>
    <t>Ochrana vodovodního potrubí přilepenými termoizolačními trubicemi z PE tl přes 9 do 13 mm DN do 22 mm</t>
  </si>
  <si>
    <t>1593492245</t>
  </si>
  <si>
    <t>82</t>
  </si>
  <si>
    <t>722181812</t>
  </si>
  <si>
    <t>Demontáž plstěných pásů z trub D do 50</t>
  </si>
  <si>
    <t>1812452101</t>
  </si>
  <si>
    <t>83</t>
  </si>
  <si>
    <t>722190401</t>
  </si>
  <si>
    <t>Vyvedení a upevnění výpustku DN do 25</t>
  </si>
  <si>
    <t>-2083914670</t>
  </si>
  <si>
    <t>Kuchyně pro dřez,myčku a pračku</t>
  </si>
  <si>
    <t>2+1+1</t>
  </si>
  <si>
    <t>Koupelna umyvadlo a sprcha</t>
  </si>
  <si>
    <t>2+2</t>
  </si>
  <si>
    <t>84</t>
  </si>
  <si>
    <t>722190901</t>
  </si>
  <si>
    <t>Uzavření nebo otevření vodovodního potrubí při opravách</t>
  </si>
  <si>
    <t>-395021813</t>
  </si>
  <si>
    <t>85</t>
  </si>
  <si>
    <t>722220152</t>
  </si>
  <si>
    <t>Nástěnka závitová plastová PPR PN 20 DN 20 x G 1/2"</t>
  </si>
  <si>
    <t>1829225549</t>
  </si>
  <si>
    <t>Dřez,myčka</t>
  </si>
  <si>
    <t>2+1</t>
  </si>
  <si>
    <t>Koupelna umyvadlo a WC</t>
  </si>
  <si>
    <t>86</t>
  </si>
  <si>
    <t>722220161</t>
  </si>
  <si>
    <t>Nástěnný komplet plastový PPR PN 20 DN 20 x G 1/2"</t>
  </si>
  <si>
    <t>-941268415</t>
  </si>
  <si>
    <t>87</t>
  </si>
  <si>
    <t>722220861</t>
  </si>
  <si>
    <t>Demontáž armatur závitových se dvěma závity G do 3/4</t>
  </si>
  <si>
    <t>-1005999616</t>
  </si>
  <si>
    <t>Rohový ventil k WC</t>
  </si>
  <si>
    <t>Koupelna umyvadlo a pračka</t>
  </si>
  <si>
    <t>88</t>
  </si>
  <si>
    <t>722220872</t>
  </si>
  <si>
    <t>Demontáž armatur závitových se dvěma závity a šroubením G přes 3/8 do 3/4</t>
  </si>
  <si>
    <t>-1124331825</t>
  </si>
  <si>
    <t>Hadička k WC</t>
  </si>
  <si>
    <t>Hadičky k baterii umyvadla</t>
  </si>
  <si>
    <t>89</t>
  </si>
  <si>
    <t>722232172</t>
  </si>
  <si>
    <t>Kohout kulový rohový G 3/4" PN 42 do 185°C plnoprůtokový s vnějším a vnitřním závitem</t>
  </si>
  <si>
    <t>1869488059</t>
  </si>
  <si>
    <t>Kuchyně pro dřez</t>
  </si>
  <si>
    <t xml:space="preserve">Koupelna umyvadlo </t>
  </si>
  <si>
    <t>90</t>
  </si>
  <si>
    <t>722239101</t>
  </si>
  <si>
    <t>Montáž armatur vodovodních se dvěma závity G 1/2"</t>
  </si>
  <si>
    <t>951800270</t>
  </si>
  <si>
    <t>Hadice k umyvadlu</t>
  </si>
  <si>
    <t>91</t>
  </si>
  <si>
    <t>55190005</t>
  </si>
  <si>
    <t>flexi hadice ohebná k baterii D 8x12mm F 1/2"xM10 500mm</t>
  </si>
  <si>
    <t>-52669446</t>
  </si>
  <si>
    <t>92</t>
  </si>
  <si>
    <t>722240122</t>
  </si>
  <si>
    <t>Kohout kulový plastový PPR DN 20</t>
  </si>
  <si>
    <t>-641007813</t>
  </si>
  <si>
    <t>Vodoměry</t>
  </si>
  <si>
    <t>93</t>
  </si>
  <si>
    <t>722260812</t>
  </si>
  <si>
    <t>Demontáž vodoměrů závitových G 3/4</t>
  </si>
  <si>
    <t>921947201</t>
  </si>
  <si>
    <t>94</t>
  </si>
  <si>
    <t>722260922</t>
  </si>
  <si>
    <t>Zpětná montáž vodoměrů závitových G 3/4</t>
  </si>
  <si>
    <t>-1111575293</t>
  </si>
  <si>
    <t>95</t>
  </si>
  <si>
    <t>722290234</t>
  </si>
  <si>
    <t>Proplach a dezinfekce vodovodního potrubí DN do 80</t>
  </si>
  <si>
    <t>-1317230907</t>
  </si>
  <si>
    <t>96</t>
  </si>
  <si>
    <t>722290246</t>
  </si>
  <si>
    <t>Zkouška těsnosti vodovodního potrubí plastového DN do 40</t>
  </si>
  <si>
    <t>1137631953</t>
  </si>
  <si>
    <t>97</t>
  </si>
  <si>
    <t>998722123</t>
  </si>
  <si>
    <t>Přesun hmot tonážní pro vnitřní vodovod ruční v objektech v přes 12 do 24 m</t>
  </si>
  <si>
    <t>-1042716730</t>
  </si>
  <si>
    <t>98</t>
  </si>
  <si>
    <t>998722129</t>
  </si>
  <si>
    <t>Příplatek k ručnímu k přesunu hmot tonážnímu pro vnitřní vodovod za zvětšený přesun ZKD 50 m</t>
  </si>
  <si>
    <t>-985130267</t>
  </si>
  <si>
    <t>0,029*2 'Přepočtené koeficientem množství</t>
  </si>
  <si>
    <t>725</t>
  </si>
  <si>
    <t>Zdravotechnika - zařizovací předměty</t>
  </si>
  <si>
    <t>99</t>
  </si>
  <si>
    <t>725110814</t>
  </si>
  <si>
    <t>Demontáž klozetu Kombi</t>
  </si>
  <si>
    <t>254247284</t>
  </si>
  <si>
    <t>100</t>
  </si>
  <si>
    <t>725119125</t>
  </si>
  <si>
    <t>Montáž klozetových mís závěsných na nosné stěny</t>
  </si>
  <si>
    <t>-1688140642</t>
  </si>
  <si>
    <t>101</t>
  </si>
  <si>
    <t>T007801</t>
  </si>
  <si>
    <t>Wc závěsné Ideal Standard Tesi zadní odpad T007801</t>
  </si>
  <si>
    <t>625473749</t>
  </si>
  <si>
    <t>102</t>
  </si>
  <si>
    <t>725119131</t>
  </si>
  <si>
    <t>Montáž klozetových sedátek standardních</t>
  </si>
  <si>
    <t>-15323814</t>
  </si>
  <si>
    <t>103</t>
  </si>
  <si>
    <t>T352801</t>
  </si>
  <si>
    <t>WC prkénko Ideal Standard Tesi plast bílá T352801</t>
  </si>
  <si>
    <t>-1566833006</t>
  </si>
  <si>
    <t>104</t>
  </si>
  <si>
    <t>725210821</t>
  </si>
  <si>
    <t>Demontáž umyvadel bez výtokových armatur</t>
  </si>
  <si>
    <t>-1844809307</t>
  </si>
  <si>
    <t>105</t>
  </si>
  <si>
    <t>725219102</t>
  </si>
  <si>
    <t>Montáž umyvadla připevněného na šrouby do zdiva</t>
  </si>
  <si>
    <t>1013796724</t>
  </si>
  <si>
    <t>106</t>
  </si>
  <si>
    <t>109620001041</t>
  </si>
  <si>
    <t>Umyvadlo Laufen Pro S 55x46,5 cm otvor pro baterii uprostřed H8109620001041</t>
  </si>
  <si>
    <t>-1119609713</t>
  </si>
  <si>
    <t>107</t>
  </si>
  <si>
    <t>725220841</t>
  </si>
  <si>
    <t>Demontáž van ocelová rohová</t>
  </si>
  <si>
    <t>-316781030</t>
  </si>
  <si>
    <t>108</t>
  </si>
  <si>
    <t>725241901</t>
  </si>
  <si>
    <t>Montáž vaničky sprchové</t>
  </si>
  <si>
    <t>1680812147</t>
  </si>
  <si>
    <t>109</t>
  </si>
  <si>
    <t>8000161</t>
  </si>
  <si>
    <t>Sprchová vanička obdélníková Roth 90x80 cm akrylát 8000161</t>
  </si>
  <si>
    <t>845292210</t>
  </si>
  <si>
    <t>110</t>
  </si>
  <si>
    <t>725244907</t>
  </si>
  <si>
    <t>Montáž zástěny sprchové rohové (sprchový kout)</t>
  </si>
  <si>
    <t>1443816412</t>
  </si>
  <si>
    <t>111</t>
  </si>
  <si>
    <t>SATSK8090</t>
  </si>
  <si>
    <t>Sprchový kout obdélník 90x80 cm SAT SK SATSK8090</t>
  </si>
  <si>
    <t>-1429321029</t>
  </si>
  <si>
    <t>112</t>
  </si>
  <si>
    <t>6000723250</t>
  </si>
  <si>
    <t>Nožičky k vaničkám Roth 5139200 (pro akrylátové )</t>
  </si>
  <si>
    <t>119530945</t>
  </si>
  <si>
    <t>113</t>
  </si>
  <si>
    <t>SATESLIM90CRS</t>
  </si>
  <si>
    <t>Sifon ke sprchové vaničce SAT Project 90 mm nerez plast SATESLIM90CRS</t>
  </si>
  <si>
    <t>-609785079</t>
  </si>
  <si>
    <t>114</t>
  </si>
  <si>
    <t>725291653</t>
  </si>
  <si>
    <t>Montáž zásobníku toaletních papírů</t>
  </si>
  <si>
    <t>209126315</t>
  </si>
  <si>
    <t>115</t>
  </si>
  <si>
    <t>SATDPROJ26</t>
  </si>
  <si>
    <t>Držák toaletního papíru SAT Project chrom SATDPROJ26</t>
  </si>
  <si>
    <t>-1096675074</t>
  </si>
  <si>
    <t>116</t>
  </si>
  <si>
    <t>725291666</t>
  </si>
  <si>
    <t>Montáž háčku</t>
  </si>
  <si>
    <t>-486232744</t>
  </si>
  <si>
    <t>117</t>
  </si>
  <si>
    <t>SATDPROJ21</t>
  </si>
  <si>
    <t>Háček SAT Project chrom SATDPROJ21</t>
  </si>
  <si>
    <t>-1181906662</t>
  </si>
  <si>
    <t>118</t>
  </si>
  <si>
    <t>725662800</t>
  </si>
  <si>
    <t xml:space="preserve">Demontáž infrazářičů </t>
  </si>
  <si>
    <t>594512706</t>
  </si>
  <si>
    <t>119</t>
  </si>
  <si>
    <t>725819202</t>
  </si>
  <si>
    <t>Montáž ventilů nástěnných G 3/4"</t>
  </si>
  <si>
    <t>-524828648</t>
  </si>
  <si>
    <t>RR258</t>
  </si>
  <si>
    <t>Pračkový ventil Geos AGT s mezikusem RR 258 3/4 GEOS RR258</t>
  </si>
  <si>
    <t>-1588990267</t>
  </si>
  <si>
    <t>121</t>
  </si>
  <si>
    <t>725820801</t>
  </si>
  <si>
    <t>Demontáž baterie nástěnné do G 3 / 4</t>
  </si>
  <si>
    <t>-1566336738</t>
  </si>
  <si>
    <t>122</t>
  </si>
  <si>
    <t>725820802</t>
  </si>
  <si>
    <t>Demontáž baterie stojánkové do jednoho otvoru</t>
  </si>
  <si>
    <t>-920296584</t>
  </si>
  <si>
    <t>umyvadlo</t>
  </si>
  <si>
    <t>123</t>
  </si>
  <si>
    <t>725829131</t>
  </si>
  <si>
    <t>Montáž baterie umyvadlové stojánkové G 1/2" ostatní typ</t>
  </si>
  <si>
    <t>730033088</t>
  </si>
  <si>
    <t>124</t>
  </si>
  <si>
    <t>902030</t>
  </si>
  <si>
    <t>Umyvadlová baterie Novaservis Titania Cosmos s clic-clacem chrom 90203,0</t>
  </si>
  <si>
    <t>1995405116</t>
  </si>
  <si>
    <t>125</t>
  </si>
  <si>
    <t>725849411</t>
  </si>
  <si>
    <t>Montáž baterie sprchové nástěnná s nastavitelnou výškou sprchy</t>
  </si>
  <si>
    <t>-701898204</t>
  </si>
  <si>
    <t>126</t>
  </si>
  <si>
    <t>960650E</t>
  </si>
  <si>
    <t>Sprchová baterie Novaservis Titania Fresh Eco se sprchovým setem 100 mm chrom 96065,0E</t>
  </si>
  <si>
    <t>1661089225</t>
  </si>
  <si>
    <t>127</t>
  </si>
  <si>
    <t>725859101</t>
  </si>
  <si>
    <t>Montáž ventilů odpadních do DN 32 pro zařizovací předměty</t>
  </si>
  <si>
    <t>1159685367</t>
  </si>
  <si>
    <t>128</t>
  </si>
  <si>
    <t>50105000</t>
  </si>
  <si>
    <t>Hansgrohe soupravy Odtoková Push-Open pro 50105000</t>
  </si>
  <si>
    <t>1422872672</t>
  </si>
  <si>
    <t>129</t>
  </si>
  <si>
    <t>725860811</t>
  </si>
  <si>
    <t>Demontáž uzávěrů zápachu jednoduchých</t>
  </si>
  <si>
    <t>23564461</t>
  </si>
  <si>
    <t>130</t>
  </si>
  <si>
    <t>725869101</t>
  </si>
  <si>
    <t>Montáž zápachových uzávěrek umyvadlových do DN 40</t>
  </si>
  <si>
    <t>797477525</t>
  </si>
  <si>
    <t>131</t>
  </si>
  <si>
    <t>SIFMLUX</t>
  </si>
  <si>
    <t>Sifon umyvadlový Optima 5/4 CR SIFMLUX</t>
  </si>
  <si>
    <t>-1627317667</t>
  </si>
  <si>
    <t>132</t>
  </si>
  <si>
    <t>998725123</t>
  </si>
  <si>
    <t>Přesun hmot tonážní pro zařizovací předměty ruční v objektech v přes 12 do 24 m</t>
  </si>
  <si>
    <t>1577078719</t>
  </si>
  <si>
    <t>133</t>
  </si>
  <si>
    <t>998725129</t>
  </si>
  <si>
    <t>Příplatek k ručnímu přesunu hmot tonážnímu pro zařizovací předměty za zvětšený přesun ZKD 50 m</t>
  </si>
  <si>
    <t>-688827937</t>
  </si>
  <si>
    <t>0,178*2 'Přepočtené koeficientem množství</t>
  </si>
  <si>
    <t>726</t>
  </si>
  <si>
    <t>Zdravotechnika - předstěnové instalace</t>
  </si>
  <si>
    <t>134</t>
  </si>
  <si>
    <t>726111041.GBT</t>
  </si>
  <si>
    <t>Instalační předstěna Geberit Kombifix pro klozet s ovládáním shora v 820 mm závěsný do masivní zděné kce</t>
  </si>
  <si>
    <t>-1361572492</t>
  </si>
  <si>
    <t>135</t>
  </si>
  <si>
    <t>726191001</t>
  </si>
  <si>
    <t>Zvukoizolační souprava pro klozet a bidet</t>
  </si>
  <si>
    <t>153308318</t>
  </si>
  <si>
    <t>136</t>
  </si>
  <si>
    <t>726191002</t>
  </si>
  <si>
    <t>Souprava pro předstěnovou montáž</t>
  </si>
  <si>
    <t>473370377</t>
  </si>
  <si>
    <t>137</t>
  </si>
  <si>
    <t>998726113</t>
  </si>
  <si>
    <t>Přesun hmot tonážní pro instalační prefabrikáty v objektech v přes 12 do 24 m</t>
  </si>
  <si>
    <t>1590622322</t>
  </si>
  <si>
    <t>138</t>
  </si>
  <si>
    <t>998726133</t>
  </si>
  <si>
    <t>Přesun hmot tonážní pro instalační prefabrikáty ruční v objektech v přes 12 do 24 m</t>
  </si>
  <si>
    <t>-1744781109</t>
  </si>
  <si>
    <t>139</t>
  </si>
  <si>
    <t>998726139</t>
  </si>
  <si>
    <t>Příplatek k ručnímu přesunu hmot tonážnímu pro instalační prefabrikáty za zvětšený přesun ZKD 50 m</t>
  </si>
  <si>
    <t>-609257314</t>
  </si>
  <si>
    <t>0,009*2 'Přepočtené koeficientem množství</t>
  </si>
  <si>
    <t>733</t>
  </si>
  <si>
    <t>Ústřední vytápění - rozvodné potrubí</t>
  </si>
  <si>
    <t>140</t>
  </si>
  <si>
    <t>733890102</t>
  </si>
  <si>
    <t>Zmrazení potrubí ocelového, měděného nebo plastového D přes 22 do 54 mm</t>
  </si>
  <si>
    <t>361359122</t>
  </si>
  <si>
    <t>141</t>
  </si>
  <si>
    <t>998733123</t>
  </si>
  <si>
    <t>Přesun hmot tonážní pro rozvody potrubí ruční v objektech v přes 12 do 24 m</t>
  </si>
  <si>
    <t>-722715001</t>
  </si>
  <si>
    <t>142</t>
  </si>
  <si>
    <t>998733129</t>
  </si>
  <si>
    <t>Příplatek k ručnímu přesunu hmot tonážnímu pro rozvody potrubí za zvětšený přesun ZKD 50 m</t>
  </si>
  <si>
    <t>574168405</t>
  </si>
  <si>
    <t>0,008*2 'Přepočtené koeficientem množství</t>
  </si>
  <si>
    <t>734</t>
  </si>
  <si>
    <t>Ústřední vytápění - armatury</t>
  </si>
  <si>
    <t>143</t>
  </si>
  <si>
    <t>734200812</t>
  </si>
  <si>
    <t>Demontáž armatury závitové s jedním závitem přes G 1/2 do G 1</t>
  </si>
  <si>
    <t>-2002564990</t>
  </si>
  <si>
    <t>Termohlavice</t>
  </si>
  <si>
    <t>144</t>
  </si>
  <si>
    <t>734209105</t>
  </si>
  <si>
    <t>Montáž armatury závitové s jedním závitem G 1</t>
  </si>
  <si>
    <t>-515397408</t>
  </si>
  <si>
    <t>145</t>
  </si>
  <si>
    <t>998734123</t>
  </si>
  <si>
    <t>Přesun hmot tonážní pro armatury ruční v objektech v přes 12 do 24 m</t>
  </si>
  <si>
    <t>1651579501</t>
  </si>
  <si>
    <t>146</t>
  </si>
  <si>
    <t>998734129</t>
  </si>
  <si>
    <t>Příplatek k ručnímu přesunu hmot tonážnímu pro armatury za zvětšený přesun ZKD 50 m</t>
  </si>
  <si>
    <t>-601473792</t>
  </si>
  <si>
    <t>0,002*2 'Přepočtené koeficientem množství</t>
  </si>
  <si>
    <t>735</t>
  </si>
  <si>
    <t>Ústřední vytápění - otopná tělesa</t>
  </si>
  <si>
    <t>147</t>
  </si>
  <si>
    <t>735000912</t>
  </si>
  <si>
    <t>Vyregulování ventilu nebo kohoutu dvojregulačního s termostatickým ovládáním</t>
  </si>
  <si>
    <t>87052174</t>
  </si>
  <si>
    <t>148</t>
  </si>
  <si>
    <t>735151821</t>
  </si>
  <si>
    <t>Demontáž otopného tělesa panelového dvouřadého dl do 1500 mm</t>
  </si>
  <si>
    <t>-1726396760</t>
  </si>
  <si>
    <t>149</t>
  </si>
  <si>
    <t>735159210</t>
  </si>
  <si>
    <t>Montáž otopných těles panelových dvouřadých dl do 1140 mm</t>
  </si>
  <si>
    <t>-1881964478</t>
  </si>
  <si>
    <t>150</t>
  </si>
  <si>
    <t>735164511</t>
  </si>
  <si>
    <t>Montáž otopného tělesa trubkového na stěnu výšky tělesa do 1500 mm</t>
  </si>
  <si>
    <t>-1067392222</t>
  </si>
  <si>
    <t>151</t>
  </si>
  <si>
    <t>KRD.KLM12204500E10</t>
  </si>
  <si>
    <t>KORALUX LINEAR MAX-E 1220/0450</t>
  </si>
  <si>
    <t>-392402543</t>
  </si>
  <si>
    <t>152</t>
  </si>
  <si>
    <t>735191901</t>
  </si>
  <si>
    <t>Vyzkoušení otopných těles ocelových po opravě tlakem</t>
  </si>
  <si>
    <t>-1953549707</t>
  </si>
  <si>
    <t>1,6</t>
  </si>
  <si>
    <t>153</t>
  </si>
  <si>
    <t>735191905</t>
  </si>
  <si>
    <t>Odvzdušnění otopných těles</t>
  </si>
  <si>
    <t>457611686</t>
  </si>
  <si>
    <t>154</t>
  </si>
  <si>
    <t>735191910</t>
  </si>
  <si>
    <t>Napuštění vody do otopných těles</t>
  </si>
  <si>
    <t>1493910184</t>
  </si>
  <si>
    <t>(0,9*0,5+0,7*0,5)*2</t>
  </si>
  <si>
    <t>155</t>
  </si>
  <si>
    <t>735494811</t>
  </si>
  <si>
    <t>Vypuštění vody z otopných těles</t>
  </si>
  <si>
    <t>-961751345</t>
  </si>
  <si>
    <t>156</t>
  </si>
  <si>
    <t>998735122</t>
  </si>
  <si>
    <t>Přesun hmot tonážní pro otopná tělesa ruční v objektech v přes 6 do 12 m</t>
  </si>
  <si>
    <t>-494354787</t>
  </si>
  <si>
    <t>157</t>
  </si>
  <si>
    <t>998735129</t>
  </si>
  <si>
    <t>Příplatek k ručnímu přesunu hmot tonážnímu pro otopná tělesa za zvětšený přesun ZKD 50 m</t>
  </si>
  <si>
    <t>-1560471763</t>
  </si>
  <si>
    <t>0,02*2 'Přepočtené koeficientem množství</t>
  </si>
  <si>
    <t>741</t>
  </si>
  <si>
    <t>Elektroinstalace - silnoproud</t>
  </si>
  <si>
    <t>158</t>
  </si>
  <si>
    <t>741-1</t>
  </si>
  <si>
    <t>Vyřízení a zabezpečení navýšení příkonu do bytu</t>
  </si>
  <si>
    <t>ks</t>
  </si>
  <si>
    <t>249682252</t>
  </si>
  <si>
    <t>159</t>
  </si>
  <si>
    <t>741112071</t>
  </si>
  <si>
    <t>Montáž krabice přístrojová lištová plast jednoduchá</t>
  </si>
  <si>
    <t>-481288803</t>
  </si>
  <si>
    <t>STA a DATA</t>
  </si>
  <si>
    <t>4*2</t>
  </si>
  <si>
    <t>160</t>
  </si>
  <si>
    <t>10.074.813</t>
  </si>
  <si>
    <t>KOPOS Krabice LK 80x28 T lištová</t>
  </si>
  <si>
    <t>1791963959</t>
  </si>
  <si>
    <t>161</t>
  </si>
  <si>
    <t>741112072</t>
  </si>
  <si>
    <t>Montáž krabice přístrojová lištová plastová dvojitá</t>
  </si>
  <si>
    <t>-1005559168</t>
  </si>
  <si>
    <t>162</t>
  </si>
  <si>
    <t>10.074.814</t>
  </si>
  <si>
    <t>KOPOS Krabice lištová LK 80x28 2ZT pro dvojzásuvky ABB Tango</t>
  </si>
  <si>
    <t>-125941023</t>
  </si>
  <si>
    <t>163</t>
  </si>
  <si>
    <t>741-2</t>
  </si>
  <si>
    <t>Demontáž původních rozvodů elektro</t>
  </si>
  <si>
    <t>998920457</t>
  </si>
  <si>
    <t>164</t>
  </si>
  <si>
    <t>741112801</t>
  </si>
  <si>
    <t>Demontáž elektroinstalačních lišt nástěnných vkládacích uložených pevně</t>
  </si>
  <si>
    <t>1580447425</t>
  </si>
  <si>
    <t>2,5</t>
  </si>
  <si>
    <t>165</t>
  </si>
  <si>
    <t>741112001</t>
  </si>
  <si>
    <t>Montáž krabice zapuštěná plastová kruhová</t>
  </si>
  <si>
    <t>1397771320</t>
  </si>
  <si>
    <t>166</t>
  </si>
  <si>
    <t>34571521</t>
  </si>
  <si>
    <t>krabice pod omítku PVC odbočná kruhová D 70mm s víčkem a svorkovnicí</t>
  </si>
  <si>
    <t>-1090906349</t>
  </si>
  <si>
    <t>167</t>
  </si>
  <si>
    <t>741112061</t>
  </si>
  <si>
    <t>Montáž krabice přístrojová zapuštěná plastová kruhová</t>
  </si>
  <si>
    <t>-750445832</t>
  </si>
  <si>
    <t>32-8</t>
  </si>
  <si>
    <t>168</t>
  </si>
  <si>
    <t>1188894</t>
  </si>
  <si>
    <t>KRABICE PRISTROJOVA KP 68/2 KA MELKA</t>
  </si>
  <si>
    <t>1080452457</t>
  </si>
  <si>
    <t>169</t>
  </si>
  <si>
    <t>741122005</t>
  </si>
  <si>
    <t>Montáž kabel Cu bez ukončení uložený pod omítku plný plochý 3x1 až 2,5 mm2 (CYKYLo)</t>
  </si>
  <si>
    <t>43294062</t>
  </si>
  <si>
    <t>85+126</t>
  </si>
  <si>
    <t>170</t>
  </si>
  <si>
    <t>34109513</t>
  </si>
  <si>
    <t>kabel instalační plochý jádro Cu plné izolace PVC plášť PVC 450/750V (CYKYLo) 3x1,5mm2</t>
  </si>
  <si>
    <t>-414198083</t>
  </si>
  <si>
    <t>SVĚTLA</t>
  </si>
  <si>
    <t>Světelný okruh 1</t>
  </si>
  <si>
    <t>Chodba</t>
  </si>
  <si>
    <t>Světelný okruh 2</t>
  </si>
  <si>
    <t>Pokoj</t>
  </si>
  <si>
    <t>85*1,2 'Přepočtené koeficientem množství</t>
  </si>
  <si>
    <t>171</t>
  </si>
  <si>
    <t>34109517</t>
  </si>
  <si>
    <t>kabel instalační plochý jádro Cu plné izolace PVC plášť PVC 450/750V (CYKYLo) 3x2,5mm2</t>
  </si>
  <si>
    <t>1184505850</t>
  </si>
  <si>
    <t>ZÁSUVKY</t>
  </si>
  <si>
    <t xml:space="preserve">Samostatný přívod  myčka</t>
  </si>
  <si>
    <t xml:space="preserve">Samostatný přívod  pračka </t>
  </si>
  <si>
    <t>Samostatný přívod radiátor koupelna</t>
  </si>
  <si>
    <t>Samostatný přívod kuchyně 2 dvojzásuvky linka</t>
  </si>
  <si>
    <t>10*2</t>
  </si>
  <si>
    <t>Zásuvkový obvod 1</t>
  </si>
  <si>
    <t>Zásuvkový obvod 2</t>
  </si>
  <si>
    <t>126*1,2 'Přepočtené koeficientem množství</t>
  </si>
  <si>
    <t>172</t>
  </si>
  <si>
    <t>741122031</t>
  </si>
  <si>
    <t>Montáž kabel Cu bez ukončení uložený pod omítku plný kulatý 5x1,5 až 2,5 mm2 (CYKY)</t>
  </si>
  <si>
    <t>1168234999</t>
  </si>
  <si>
    <t>Sporák</t>
  </si>
  <si>
    <t>173</t>
  </si>
  <si>
    <t>34111094</t>
  </si>
  <si>
    <t>kabel instalační jádro Cu plné izolace PVC plášť PVC 450/750V (CYKY) 5x2,5mm2</t>
  </si>
  <si>
    <t>2104974015</t>
  </si>
  <si>
    <t>10*1,2 'Přepočtené koeficientem množství</t>
  </si>
  <si>
    <t>174</t>
  </si>
  <si>
    <t>741130001</t>
  </si>
  <si>
    <t>Ukončení vodič izolovaný do 2,5mm2 v rozváděči nebo na přístroji</t>
  </si>
  <si>
    <t>788045927</t>
  </si>
  <si>
    <t>175</t>
  </si>
  <si>
    <t>741130004</t>
  </si>
  <si>
    <t>Ukončení vodič izolovaný do 6 mm2 v rozváděči nebo na přístroji</t>
  </si>
  <si>
    <t>-1768295293</t>
  </si>
  <si>
    <t>176</t>
  </si>
  <si>
    <t>741130021</t>
  </si>
  <si>
    <t>Ukončení vodič izolovaný do 2,5 mm2 na svorkovnici</t>
  </si>
  <si>
    <t>1051368137</t>
  </si>
  <si>
    <t>177</t>
  </si>
  <si>
    <t>741210001</t>
  </si>
  <si>
    <t>Montáž rozvodnice oceloplechová nebo plastová běžná do 20 kg</t>
  </si>
  <si>
    <t>106130759</t>
  </si>
  <si>
    <t>178</t>
  </si>
  <si>
    <t>35711015</t>
  </si>
  <si>
    <t>rozvodnice nástěnná, plné dveře, IP41, 24 modulárních jednotek, vč. N/pE</t>
  </si>
  <si>
    <t>-2013773283</t>
  </si>
  <si>
    <t>179</t>
  </si>
  <si>
    <t>741210823</t>
  </si>
  <si>
    <t>Demontáž rozvodnic plastových pod omítkou s krytím přes IPx4 plochou přes 0,2 m2</t>
  </si>
  <si>
    <t>-740429255</t>
  </si>
  <si>
    <t>180</t>
  </si>
  <si>
    <t>741213811</t>
  </si>
  <si>
    <t>Demontáž kabelu silového z rozvodnice průřezu žil do 4 mm2 bez zachování funkčnosti</t>
  </si>
  <si>
    <t>124195907</t>
  </si>
  <si>
    <t>181</t>
  </si>
  <si>
    <t>741240022</t>
  </si>
  <si>
    <t>Montáž příslušenství rozvoden - tabulka pro přístroje lepená</t>
  </si>
  <si>
    <t>-1835009695</t>
  </si>
  <si>
    <t>182</t>
  </si>
  <si>
    <t>741310101</t>
  </si>
  <si>
    <t>Montáž vypínač (polo)zapuštěný bezšroubové připojení 1-jednopólový</t>
  </si>
  <si>
    <t>1182216927</t>
  </si>
  <si>
    <t>183</t>
  </si>
  <si>
    <t>8500142041</t>
  </si>
  <si>
    <t>Spínač kompletní řazení 1 ABB Tango bílá</t>
  </si>
  <si>
    <t>687318657</t>
  </si>
  <si>
    <t>184</t>
  </si>
  <si>
    <t>ABB.3901GA00010B1</t>
  </si>
  <si>
    <t>Rámeček jednonásobný</t>
  </si>
  <si>
    <t>-2093412889</t>
  </si>
  <si>
    <t>Vypínače</t>
  </si>
  <si>
    <t>Střídavé vypínače</t>
  </si>
  <si>
    <t>Zásuvky</t>
  </si>
  <si>
    <t>364</t>
  </si>
  <si>
    <t>ABB.3901AB20B</t>
  </si>
  <si>
    <t>Rámeček dvojnásobný, vodorovný</t>
  </si>
  <si>
    <t>321837034</t>
  </si>
  <si>
    <t>365</t>
  </si>
  <si>
    <t>ABB.3901AB30B</t>
  </si>
  <si>
    <t>Rámeček trojnásobný, vodorovný</t>
  </si>
  <si>
    <t>349882298</t>
  </si>
  <si>
    <t>Koupelna, kuchyň nad linlkou</t>
  </si>
  <si>
    <t>366</t>
  </si>
  <si>
    <t>ABB.3901AB40B</t>
  </si>
  <si>
    <t>Rámeček čtyřnásobný, vodorovný</t>
  </si>
  <si>
    <t>-222975668</t>
  </si>
  <si>
    <t>Pokoje</t>
  </si>
  <si>
    <t>185</t>
  </si>
  <si>
    <t>741310122</t>
  </si>
  <si>
    <t>Montáž přepínač (polo)zapuštěný bezšroubové připojení 6-střídavý</t>
  </si>
  <si>
    <t>-1759154347</t>
  </si>
  <si>
    <t>186</t>
  </si>
  <si>
    <t>ABB.355306289B1</t>
  </si>
  <si>
    <t>Přepínač střídavý, řazení 6</t>
  </si>
  <si>
    <t>515210416</t>
  </si>
  <si>
    <t>187</t>
  </si>
  <si>
    <t>ABB.3558A06340</t>
  </si>
  <si>
    <t>Přístroj přepínače střídavého, řazení 6, 6So</t>
  </si>
  <si>
    <t>-1116780839</t>
  </si>
  <si>
    <t>188</t>
  </si>
  <si>
    <t>741311875</t>
  </si>
  <si>
    <t>Demontáž spínačů zapuštěných normálních do 10 A šroubových bez zachování funkčnosti do 4 svorek</t>
  </si>
  <si>
    <t>1287783090</t>
  </si>
  <si>
    <t xml:space="preserve">Obývací pokoj </t>
  </si>
  <si>
    <t>189</t>
  </si>
  <si>
    <t>741312011</t>
  </si>
  <si>
    <t>Montáž odpojovač třípólový do 500 V do 400 A bez zapojení</t>
  </si>
  <si>
    <t>812265161</t>
  </si>
  <si>
    <t>Hlavní vypínač</t>
  </si>
  <si>
    <t>190</t>
  </si>
  <si>
    <t>1000287288</t>
  </si>
  <si>
    <t>OEZ:42333 MSO-32-3N Vypínač RP</t>
  </si>
  <si>
    <t>1393184400</t>
  </si>
  <si>
    <t>191</t>
  </si>
  <si>
    <t>741313001</t>
  </si>
  <si>
    <t>Montáž zásuvka (polo)zapuštěná bezšroubové připojení 2P+PE se zapojením vodičů</t>
  </si>
  <si>
    <t>-1450359395</t>
  </si>
  <si>
    <t>Kuchyně pračka</t>
  </si>
  <si>
    <t>Koupelna žebřík</t>
  </si>
  <si>
    <t>Kuchyně myčka</t>
  </si>
  <si>
    <t>192</t>
  </si>
  <si>
    <t>ABB.55172389H3</t>
  </si>
  <si>
    <t>Zásuvka jednonásobná, chráněná</t>
  </si>
  <si>
    <t>940147654</t>
  </si>
  <si>
    <t>193</t>
  </si>
  <si>
    <t>34555241</t>
  </si>
  <si>
    <t>přístroj zásuvky zápustné jednonásobné, krytka s clonkami, bezšroubové svorky</t>
  </si>
  <si>
    <t>-777640452</t>
  </si>
  <si>
    <t>196</t>
  </si>
  <si>
    <t>741315823</t>
  </si>
  <si>
    <t>Demontáž zásuvek domovních normálních do 16A zapuštěných šroubových bez zachování funkčnosti 2P+PE</t>
  </si>
  <si>
    <t>287280788</t>
  </si>
  <si>
    <t>Ložnice</t>
  </si>
  <si>
    <t>197</t>
  </si>
  <si>
    <t>741320105</t>
  </si>
  <si>
    <t>Montáž jistič jednopólový nn do 25 A ve skříni</t>
  </si>
  <si>
    <t>-599424100</t>
  </si>
  <si>
    <t>2+6</t>
  </si>
  <si>
    <t>198</t>
  </si>
  <si>
    <t>35822111</t>
  </si>
  <si>
    <t>jistič 1pólový-charakteristika B 16A</t>
  </si>
  <si>
    <t>239063241</t>
  </si>
  <si>
    <t>199</t>
  </si>
  <si>
    <t>35822109</t>
  </si>
  <si>
    <t>jistič 1pólový-charakteristika B 10A</t>
  </si>
  <si>
    <t>31945647</t>
  </si>
  <si>
    <t>Světelné okruhy</t>
  </si>
  <si>
    <t>200</t>
  </si>
  <si>
    <t>741320165</t>
  </si>
  <si>
    <t>Montáž jistič třípólový nn do 25 A ve skříni</t>
  </si>
  <si>
    <t>1302759700</t>
  </si>
  <si>
    <t>sporák</t>
  </si>
  <si>
    <t>201</t>
  </si>
  <si>
    <t>35822401</t>
  </si>
  <si>
    <t>jistič 3pólový-charakteristika B 16A</t>
  </si>
  <si>
    <t>955661350</t>
  </si>
  <si>
    <t>202</t>
  </si>
  <si>
    <t>741321003</t>
  </si>
  <si>
    <t>Montáž proudových chráničů dvoupólových nn do 25 A ve skříni</t>
  </si>
  <si>
    <t>-25862706</t>
  </si>
  <si>
    <t>203</t>
  </si>
  <si>
    <t>35889206</t>
  </si>
  <si>
    <t>chránič proudový 4pólový 25A pracovního proudu 0,03A</t>
  </si>
  <si>
    <t>1280814156</t>
  </si>
  <si>
    <t>204</t>
  </si>
  <si>
    <t>741322825</t>
  </si>
  <si>
    <t>Demontáž jistič jednopólový nn do 63 A ze skříně</t>
  </si>
  <si>
    <t>849357751</t>
  </si>
  <si>
    <t>205</t>
  </si>
  <si>
    <t>741330335</t>
  </si>
  <si>
    <t>Montáž objímka se žárovkou</t>
  </si>
  <si>
    <t>749077945</t>
  </si>
  <si>
    <t>Pokoj, obývací pokoj, kuchyně</t>
  </si>
  <si>
    <t>206</t>
  </si>
  <si>
    <t>34513187</t>
  </si>
  <si>
    <t>objímka žárovky E27 svorcová 13x1 keramická 1332-857 s kovovým kroužkem</t>
  </si>
  <si>
    <t>-2028062655</t>
  </si>
  <si>
    <t>207</t>
  </si>
  <si>
    <t>34711210</t>
  </si>
  <si>
    <t xml:space="preserve">žárovka čirá E27/42W </t>
  </si>
  <si>
    <t>-269864770</t>
  </si>
  <si>
    <t>208</t>
  </si>
  <si>
    <t>741331032</t>
  </si>
  <si>
    <t>Montáž elektroměru třífázového bez zapojení vodičů</t>
  </si>
  <si>
    <t>652547292</t>
  </si>
  <si>
    <t>209</t>
  </si>
  <si>
    <t>741336841</t>
  </si>
  <si>
    <t>Demontáž elektroměr jednofázový nebo třífázový</t>
  </si>
  <si>
    <t>-1431865259</t>
  </si>
  <si>
    <t>210</t>
  </si>
  <si>
    <t>741336875</t>
  </si>
  <si>
    <t>Demontáž termostatu</t>
  </si>
  <si>
    <t>1965860973</t>
  </si>
  <si>
    <t>Kuchyně REGO</t>
  </si>
  <si>
    <t>Pokoj REGO</t>
  </si>
  <si>
    <t>211</t>
  </si>
  <si>
    <t>741370002</t>
  </si>
  <si>
    <t>Montáž svítidlo žárovkové bytové stropní přisazené 1 zdroj se sklem</t>
  </si>
  <si>
    <t>-271166264</t>
  </si>
  <si>
    <t>Koupelna ,WC, kuchyně,chodba</t>
  </si>
  <si>
    <t>1+1+1+1</t>
  </si>
  <si>
    <t>212</t>
  </si>
  <si>
    <t>34825001</t>
  </si>
  <si>
    <t>svítidlo interiérové stropní přisazené kruhové D 200-300mm 1300-2000lm</t>
  </si>
  <si>
    <t>-1476005276</t>
  </si>
  <si>
    <t>215</t>
  </si>
  <si>
    <t>741371841</t>
  </si>
  <si>
    <t>Demontáž svítidla interiérového se standardní paticí nebo int. zdrojem LED přisazeného stropního do 0,09 m2 bez zachování funkčnosti</t>
  </si>
  <si>
    <t>-699147103</t>
  </si>
  <si>
    <t>216</t>
  </si>
  <si>
    <t>741371844</t>
  </si>
  <si>
    <t>Demontáž svítidla interiérového se standardní paticí nebo int. zdrojem LED přisazeného nástěnného do 0,09 m2 bez zachování funkčnosti</t>
  </si>
  <si>
    <t>-1474208839</t>
  </si>
  <si>
    <t>367</t>
  </si>
  <si>
    <t>741372021</t>
  </si>
  <si>
    <t>Montáž svítidlo LED interiérové přisazené nástěnné hranaté nebo kruhové do 0,09 m2 se zapojením vodičů</t>
  </si>
  <si>
    <t>1653000382</t>
  </si>
  <si>
    <t>368</t>
  </si>
  <si>
    <t>ESTHER280NEW</t>
  </si>
  <si>
    <t>Světlo nad zrcadlo Focco Esther 28x2,9 cm chrom ESTHER280NEW</t>
  </si>
  <si>
    <t>-79659012</t>
  </si>
  <si>
    <t>217</t>
  </si>
  <si>
    <t>741410071</t>
  </si>
  <si>
    <t>Montáž pospojování ochranné konstrukce ostatní vodičem do 16 mm2 uloženým volně nebo pod omítku</t>
  </si>
  <si>
    <t>-582077699</t>
  </si>
  <si>
    <t xml:space="preserve">ochranné pospojování </t>
  </si>
  <si>
    <t>218</t>
  </si>
  <si>
    <t>34140844</t>
  </si>
  <si>
    <t>vodič propojovací jádro Cu lanované izolace PVC 450/750V (H07V-R) 1x6mm2</t>
  </si>
  <si>
    <t>-489935271</t>
  </si>
  <si>
    <t>219</t>
  </si>
  <si>
    <t>741420021</t>
  </si>
  <si>
    <t>Montáž svorka hromosvodná se 2 šrouby</t>
  </si>
  <si>
    <t>-101545500</t>
  </si>
  <si>
    <t>220</t>
  </si>
  <si>
    <t>35441895</t>
  </si>
  <si>
    <t>svorka připojovací k připojení kovových částí</t>
  </si>
  <si>
    <t>1904162933</t>
  </si>
  <si>
    <t>koupelna, kuchyně</t>
  </si>
  <si>
    <t>221</t>
  </si>
  <si>
    <t>741810001</t>
  </si>
  <si>
    <t>Celková prohlídka elektrického rozvodu a zařízení do 100 000,- Kč</t>
  </si>
  <si>
    <t>-2092615063</t>
  </si>
  <si>
    <t>222</t>
  </si>
  <si>
    <t>998741123</t>
  </si>
  <si>
    <t>Přesun hmot tonážní pro silnoproud ruční v objektech v přes 12 do 24 m</t>
  </si>
  <si>
    <t>380654674</t>
  </si>
  <si>
    <t>223</t>
  </si>
  <si>
    <t>998741129</t>
  </si>
  <si>
    <t>Příplatek k ručnímu přesunu hmot tonážnímu pro silnoproud za zvětšený přesun ZKD 50 m</t>
  </si>
  <si>
    <t>-55177931</t>
  </si>
  <si>
    <t>0,025*2 'Přepočtené koeficientem množství</t>
  </si>
  <si>
    <t>742</t>
  </si>
  <si>
    <t>Elektroinstalace - slaboproud</t>
  </si>
  <si>
    <t>224</t>
  </si>
  <si>
    <t>742110002</t>
  </si>
  <si>
    <t>Montáž trubek pro slaboproud plastových ohebných uložených pod omítku</t>
  </si>
  <si>
    <t>-183182201</t>
  </si>
  <si>
    <t>225</t>
  </si>
  <si>
    <t>34571150</t>
  </si>
  <si>
    <t>trubka elektroinstalační ohebná z PH, D 13,5/18,7mm</t>
  </si>
  <si>
    <t>1866806905</t>
  </si>
  <si>
    <t>66*1,05 'Přepočtené koeficientem množství</t>
  </si>
  <si>
    <t>226</t>
  </si>
  <si>
    <t>742110506</t>
  </si>
  <si>
    <t>Montáž krabic pro slaboproud zapuštěných plastových odbočných univerzálních s víčkem</t>
  </si>
  <si>
    <t>-1536099883</t>
  </si>
  <si>
    <t>227</t>
  </si>
  <si>
    <t>ABB.1SLM004102A1105</t>
  </si>
  <si>
    <t>Rozvodnice zapuštěná IP41/24M, Mistral41F vč. N/PE, plná dvířka</t>
  </si>
  <si>
    <t>-294424645</t>
  </si>
  <si>
    <t>228</t>
  </si>
  <si>
    <t>742121001</t>
  </si>
  <si>
    <t>Montáž kabelů sdělovacích pro vnitřní rozvody do 15 žil</t>
  </si>
  <si>
    <t>-572914511</t>
  </si>
  <si>
    <t>229</t>
  </si>
  <si>
    <t>34121301</t>
  </si>
  <si>
    <t>kabel koaxiální, jádro CU, izolace PVC, bílý, impedance 75 Ohm, pr. 7,05mm</t>
  </si>
  <si>
    <t>-1979169885</t>
  </si>
  <si>
    <t>33*1,2 'Přepočtené koeficientem množství</t>
  </si>
  <si>
    <t>230</t>
  </si>
  <si>
    <t>742124003</t>
  </si>
  <si>
    <t>Montáž kabelů datových FTP, UTP, STP pro vnitřní rozvody pevně</t>
  </si>
  <si>
    <t>477555392</t>
  </si>
  <si>
    <t>231</t>
  </si>
  <si>
    <t>34121269</t>
  </si>
  <si>
    <t>kabel datový celkově stíněný Al fólií jádro Cu plné plášť PVC (F/UTP) kategorie 6</t>
  </si>
  <si>
    <t>986863810</t>
  </si>
  <si>
    <t>232</t>
  </si>
  <si>
    <t>742310006</t>
  </si>
  <si>
    <t>Montáž domácího nástěnného audio/video telefonu</t>
  </si>
  <si>
    <t>-1140787168</t>
  </si>
  <si>
    <t>233</t>
  </si>
  <si>
    <t>742310806</t>
  </si>
  <si>
    <t>Demontáž domácího nástěnného audio/video telefonu</t>
  </si>
  <si>
    <t>839179874</t>
  </si>
  <si>
    <t>234</t>
  </si>
  <si>
    <t>38226805</t>
  </si>
  <si>
    <t>domovní telefon s ovládáním elektrického zámku</t>
  </si>
  <si>
    <t>-749777798</t>
  </si>
  <si>
    <t>235</t>
  </si>
  <si>
    <t>742330044</t>
  </si>
  <si>
    <t>Montáž datové zásuvky 1 až 6 pozic</t>
  </si>
  <si>
    <t>1121418280</t>
  </si>
  <si>
    <t>236</t>
  </si>
  <si>
    <t>37451183</t>
  </si>
  <si>
    <t>modul zásuvkový 1xRJ45 osazený 22,5x45mm se záclonkou úhlový UTP Cat6</t>
  </si>
  <si>
    <t>1946602030</t>
  </si>
  <si>
    <t>237</t>
  </si>
  <si>
    <t>34539100</t>
  </si>
  <si>
    <t>rámeček datové zásuvky pro 2 moduly 22,5x45mm</t>
  </si>
  <si>
    <t>-104983653</t>
  </si>
  <si>
    <t>238</t>
  </si>
  <si>
    <t>742420121</t>
  </si>
  <si>
    <t>Montáž televizní zásuvky koncové nebo průběžné</t>
  </si>
  <si>
    <t>-948660612</t>
  </si>
  <si>
    <t>239</t>
  </si>
  <si>
    <t>ABB.5011AW0303C</t>
  </si>
  <si>
    <t>Zásuvka TV+R koncová,nástěnná</t>
  </si>
  <si>
    <t>-1980800084</t>
  </si>
  <si>
    <t>240</t>
  </si>
  <si>
    <t>11.002.117</t>
  </si>
  <si>
    <t>Rozbočovač EU2242P</t>
  </si>
  <si>
    <t>KS</t>
  </si>
  <si>
    <t>1865266325</t>
  </si>
  <si>
    <t>241</t>
  </si>
  <si>
    <t>998742123</t>
  </si>
  <si>
    <t>Přesun hmot tonážní pro slaboproud ruční v objektech v do 24 m</t>
  </si>
  <si>
    <t>-362575084</t>
  </si>
  <si>
    <t>242</t>
  </si>
  <si>
    <t>998742129</t>
  </si>
  <si>
    <t>Příplatek k ručnímu přesunu hmot tonážnímu pro slaboproud za zvětšený přesun ZKD 50 m</t>
  </si>
  <si>
    <t>1459793193</t>
  </si>
  <si>
    <t>0,012*2 'Přepočtené koeficientem množství</t>
  </si>
  <si>
    <t>751</t>
  </si>
  <si>
    <t>Vzduchotechnika</t>
  </si>
  <si>
    <t>243</t>
  </si>
  <si>
    <t>751111012</t>
  </si>
  <si>
    <t>Montáž ventilátoru axiálního nízkotlakého nástěnného základního D přes 100 do 200 mm</t>
  </si>
  <si>
    <t>1976581212</t>
  </si>
  <si>
    <t>244</t>
  </si>
  <si>
    <t>1702867</t>
  </si>
  <si>
    <t>VENTILATOR DALAP 100 LVZ /41102/ DOBEH</t>
  </si>
  <si>
    <t>543816853</t>
  </si>
  <si>
    <t>245</t>
  </si>
  <si>
    <t>751111811</t>
  </si>
  <si>
    <t>Demontáž ventilátoru axiálního nízkotlakého kruhové potrubí D do 200 mm</t>
  </si>
  <si>
    <t>-1105180813</t>
  </si>
  <si>
    <t>246</t>
  </si>
  <si>
    <t>751122011</t>
  </si>
  <si>
    <t>Montáž ventilátoru radiálního nízkotlakého nástěnného základního D do 100 mm</t>
  </si>
  <si>
    <t>2006967410</t>
  </si>
  <si>
    <t>Sprchový kout</t>
  </si>
  <si>
    <t>247</t>
  </si>
  <si>
    <t>1241215</t>
  </si>
  <si>
    <t>VENTILATOR SILENT ECO U 100 Z IPX5</t>
  </si>
  <si>
    <t>1424098944</t>
  </si>
  <si>
    <t>248</t>
  </si>
  <si>
    <t>998751122</t>
  </si>
  <si>
    <t>Přesun hmot tonážní pro vzduchotechniku ruční v objektech v přes 12 do 24 m</t>
  </si>
  <si>
    <t>-1998174819</t>
  </si>
  <si>
    <t>763</t>
  </si>
  <si>
    <t>Konstrukce suché výstavby</t>
  </si>
  <si>
    <t>249</t>
  </si>
  <si>
    <t>763111720</t>
  </si>
  <si>
    <t>SDK příčka vyztužení pro osazení skříněk, polic atd.</t>
  </si>
  <si>
    <t>848484015</t>
  </si>
  <si>
    <t>250</t>
  </si>
  <si>
    <t>763121411</t>
  </si>
  <si>
    <t>SDK stěna předsazená tl 62,5 mm profil CW+UW 50 deska 1xA 12,5 bez izolace EI 15</t>
  </si>
  <si>
    <t>-102480160</t>
  </si>
  <si>
    <t>U vstupních dveří</t>
  </si>
  <si>
    <t>2,5*0,5</t>
  </si>
  <si>
    <t>251</t>
  </si>
  <si>
    <t>763121456</t>
  </si>
  <si>
    <t>SDK stěna předsazená tl 62,5 mm profil CW+UW 50 deska s vysokou mechanickou odolností 1xDFRIH2 12,5 s izolací EI 30 Rw do 15 dB</t>
  </si>
  <si>
    <t>-1421974545</t>
  </si>
  <si>
    <t>2,2*2,55</t>
  </si>
  <si>
    <t>252</t>
  </si>
  <si>
    <t>763121811</t>
  </si>
  <si>
    <t>Demontáž SDK předsazené/šachtové stěny s jednoduchou nosnou kcí opláštění jednoduché</t>
  </si>
  <si>
    <t>-1034551612</t>
  </si>
  <si>
    <t>253</t>
  </si>
  <si>
    <t>763121914</t>
  </si>
  <si>
    <t>Zhotovení otvoru vel. přes 0,5 do 1 m2 v SDK předsazené stěně tl do 100 mm s vyztužením profily</t>
  </si>
  <si>
    <t>-298683125</t>
  </si>
  <si>
    <t>254</t>
  </si>
  <si>
    <t>763131451</t>
  </si>
  <si>
    <t>SDK podhled deska 1xH2 12,5 bez izolace dvouvrstvá spodní kce profil CD+UD</t>
  </si>
  <si>
    <t>-143548100</t>
  </si>
  <si>
    <t>255</t>
  </si>
  <si>
    <t>763131821</t>
  </si>
  <si>
    <t>Demontáž SDK podhledu s dvouvrstvou nosnou kcí z ocelových profilů opláštění jednoduché</t>
  </si>
  <si>
    <t>-1248532415</t>
  </si>
  <si>
    <t>256</t>
  </si>
  <si>
    <t>763171811</t>
  </si>
  <si>
    <t>Demontáž revizních klapek/dvířek SDK kcí vel. do 1 m2 pro příčky/předsazené stěny</t>
  </si>
  <si>
    <t>2055726482</t>
  </si>
  <si>
    <t>257</t>
  </si>
  <si>
    <t>763172415</t>
  </si>
  <si>
    <t>Montáž dvířek revizních protipožárních SDK kcí vel. 600 x 600 mm pro příčky a předsazené stěny</t>
  </si>
  <si>
    <t>131014651</t>
  </si>
  <si>
    <t>258</t>
  </si>
  <si>
    <t>59030763</t>
  </si>
  <si>
    <t>dvířka revizní protipožární pro stěny a podhledy EI 60 600x600 mm</t>
  </si>
  <si>
    <t>1713993893</t>
  </si>
  <si>
    <t>259</t>
  </si>
  <si>
    <t>763212972</t>
  </si>
  <si>
    <t>Vyspravení sádrovláknité příčky, předsazené stěny pl přes 0,5 do 1 m2 deska tl 12,5 mm</t>
  </si>
  <si>
    <t>1456259775</t>
  </si>
  <si>
    <t>260</t>
  </si>
  <si>
    <t>998763333</t>
  </si>
  <si>
    <t>Přesun hmot tonážní pro konstrukce montované z desek ruční v objektech v přes 12 do 24 m</t>
  </si>
  <si>
    <t>-90945567</t>
  </si>
  <si>
    <t>261</t>
  </si>
  <si>
    <t>998763339</t>
  </si>
  <si>
    <t>Příplatek k ručnímu přesunu hmot tonážnímu pro konstrukce montované z desek za zvětšený přesun ZKD 50 m</t>
  </si>
  <si>
    <t>-1883558087</t>
  </si>
  <si>
    <t>0,227*2 'Přepočtené koeficientem množství</t>
  </si>
  <si>
    <t>766</t>
  </si>
  <si>
    <t>Konstrukce truhlářské</t>
  </si>
  <si>
    <t>262</t>
  </si>
  <si>
    <t>766491851</t>
  </si>
  <si>
    <t>Demontáž prahů dveří jednokřídlových</t>
  </si>
  <si>
    <t>1215928833</t>
  </si>
  <si>
    <t>Vstupní dveře</t>
  </si>
  <si>
    <t>263</t>
  </si>
  <si>
    <t>766660171</t>
  </si>
  <si>
    <t>Montáž dveřních křídel otvíravých jednokřídlových š do 0,8 m do obložkové zárubně</t>
  </si>
  <si>
    <t>920797020</t>
  </si>
  <si>
    <t>264</t>
  </si>
  <si>
    <t>SLD.0012520.URS</t>
  </si>
  <si>
    <t>dveře dřevěné vnitřní hladké plné 1křídlové 70x197 cm KLASIK/CPL</t>
  </si>
  <si>
    <t>-99746473</t>
  </si>
  <si>
    <t>265</t>
  </si>
  <si>
    <t>SLD.0012523.URS</t>
  </si>
  <si>
    <t>dveře dřevěné vnitřní hladké plné 1křídlové 80x197 cm KLASIK/CPL</t>
  </si>
  <si>
    <t>546068050</t>
  </si>
  <si>
    <t>266</t>
  </si>
  <si>
    <t>SLD.0012748.URS</t>
  </si>
  <si>
    <t>dveře vnitřní hladké ze2/3 zasklené 1křídlové 80x197 cm KLASIK 2/CPL</t>
  </si>
  <si>
    <t>1933926371</t>
  </si>
  <si>
    <t>267</t>
  </si>
  <si>
    <t>766660729</t>
  </si>
  <si>
    <t>Montáž dveřního interiérového kování - štítku s klikou</t>
  </si>
  <si>
    <t>-1631734342</t>
  </si>
  <si>
    <t>Kuchyň a pokoj</t>
  </si>
  <si>
    <t>268</t>
  </si>
  <si>
    <t>2154000012</t>
  </si>
  <si>
    <t>Kování štítové nerez</t>
  </si>
  <si>
    <t>452623674</t>
  </si>
  <si>
    <t>269</t>
  </si>
  <si>
    <t>766660730</t>
  </si>
  <si>
    <t>Montáž dveřního interiérového kování - WC kliky se zámkem</t>
  </si>
  <si>
    <t>-1185268245</t>
  </si>
  <si>
    <t>270</t>
  </si>
  <si>
    <t>2154000016</t>
  </si>
  <si>
    <t xml:space="preserve">Kování štítové  WC 72 nerez</t>
  </si>
  <si>
    <t>1699499920</t>
  </si>
  <si>
    <t>271</t>
  </si>
  <si>
    <t>766691914</t>
  </si>
  <si>
    <t>Vyvěšení nebo zavěšení dřevěných křídel dveří pl do 2 m2</t>
  </si>
  <si>
    <t>930814493</t>
  </si>
  <si>
    <t>Chodba vstupní dveře</t>
  </si>
  <si>
    <t>272</t>
  </si>
  <si>
    <t>766691932</t>
  </si>
  <si>
    <t>Seřízení plastového okenního nebo dveřního otvíracího a sklápěcího křídla</t>
  </si>
  <si>
    <t>-1262849873</t>
  </si>
  <si>
    <t>273</t>
  </si>
  <si>
    <t>766695212</t>
  </si>
  <si>
    <t>Montáž truhlářských prahů dveří jednokřídlových š do 10 cm</t>
  </si>
  <si>
    <t>-1688537561</t>
  </si>
  <si>
    <t>2+3</t>
  </si>
  <si>
    <t>274</t>
  </si>
  <si>
    <t>61187136</t>
  </si>
  <si>
    <t>práh dveřní dřevěný dubový tl 20mm dl 720mm š 100mm</t>
  </si>
  <si>
    <t>-1166180585</t>
  </si>
  <si>
    <t>275</t>
  </si>
  <si>
    <t>61187152</t>
  </si>
  <si>
    <t>práh dveřní dřevěný dubový tl 20mm dl 820mm š 70mm</t>
  </si>
  <si>
    <t>884335973</t>
  </si>
  <si>
    <t>276</t>
  </si>
  <si>
    <t>998766123</t>
  </si>
  <si>
    <t>Přesun hmot tonážní pro kce truhlářské ruční v objektech v přes 12 do 24 m</t>
  </si>
  <si>
    <t>1756518873</t>
  </si>
  <si>
    <t>277</t>
  </si>
  <si>
    <t>998766129</t>
  </si>
  <si>
    <t>Příplatek k ručnímu přesunu hmot tonážnímu pro kce truhlářské za zvětšený přesun ZKD 50 m</t>
  </si>
  <si>
    <t>619239177</t>
  </si>
  <si>
    <t>0,005*2 'Přepočtené koeficientem množství</t>
  </si>
  <si>
    <t>767</t>
  </si>
  <si>
    <t>Konstrukce zámečnické</t>
  </si>
  <si>
    <t>278</t>
  </si>
  <si>
    <t>767-1</t>
  </si>
  <si>
    <t>Oprava zárubně pokoje</t>
  </si>
  <si>
    <t>-1876956936</t>
  </si>
  <si>
    <t>279</t>
  </si>
  <si>
    <t>767996801</t>
  </si>
  <si>
    <t>Demontáž atypických zámečnických konstrukcí rozebráním hm jednotlivých dílů do 50 kg</t>
  </si>
  <si>
    <t>kg</t>
  </si>
  <si>
    <t>-1120868337</t>
  </si>
  <si>
    <t>Garnyž obývací pokoj</t>
  </si>
  <si>
    <t>Garnyž pokoj</t>
  </si>
  <si>
    <t>771</t>
  </si>
  <si>
    <t>Podlahy z dlaždic</t>
  </si>
  <si>
    <t>280</t>
  </si>
  <si>
    <t>771111011</t>
  </si>
  <si>
    <t>Vysátí podkladu před pokládkou dlažby</t>
  </si>
  <si>
    <t>2071310707</t>
  </si>
  <si>
    <t>281</t>
  </si>
  <si>
    <t>771121011</t>
  </si>
  <si>
    <t>Nátěr penetrační na podlahu</t>
  </si>
  <si>
    <t>-1566027715</t>
  </si>
  <si>
    <t>282</t>
  </si>
  <si>
    <t>771151022</t>
  </si>
  <si>
    <t>Samonivelační stěrka podlah pevnosti 30 MPa tl přes 3 do 5 mm</t>
  </si>
  <si>
    <t>1762449857</t>
  </si>
  <si>
    <t>283</t>
  </si>
  <si>
    <t>771576114</t>
  </si>
  <si>
    <t>Montáž podlah keramických velkoformátových hladkých lepených flexi rychletuhnoucím lepidlem přes 4 do 6 ks/m2</t>
  </si>
  <si>
    <t>1470658491</t>
  </si>
  <si>
    <t>369</t>
  </si>
  <si>
    <t>DAKSE6601</t>
  </si>
  <si>
    <t>Dlažba Rako Cemento světle šedá 30x60 cm mat DAKSE660.1</t>
  </si>
  <si>
    <t>-1967527915</t>
  </si>
  <si>
    <t>Dlažba</t>
  </si>
  <si>
    <t>3,421*1,4</t>
  </si>
  <si>
    <t>285</t>
  </si>
  <si>
    <t>771577151</t>
  </si>
  <si>
    <t>Příplatek k montáži podlah keramických do malty za plochu do 5 m2</t>
  </si>
  <si>
    <t>-1863396411</t>
  </si>
  <si>
    <t>286</t>
  </si>
  <si>
    <t>771591115</t>
  </si>
  <si>
    <t>Podlahy spárování silikonem</t>
  </si>
  <si>
    <t>-1470128805</t>
  </si>
  <si>
    <t xml:space="preserve">Styk podlaha - obklad </t>
  </si>
  <si>
    <t>0,86*2+1,128*2</t>
  </si>
  <si>
    <t>287</t>
  </si>
  <si>
    <t>771591121</t>
  </si>
  <si>
    <t>Podlahy separační provazec do pružných spar průměru 4 mm</t>
  </si>
  <si>
    <t>-681718958</t>
  </si>
  <si>
    <t>288</t>
  </si>
  <si>
    <t>771591251</t>
  </si>
  <si>
    <t>Izolace těsnící manžetou pro prostupy potrubí</t>
  </si>
  <si>
    <t>1899545824</t>
  </si>
  <si>
    <t>Odpad vanička</t>
  </si>
  <si>
    <t>289</t>
  </si>
  <si>
    <t>771592011</t>
  </si>
  <si>
    <t>Čištění vnitřních ploch podlah nebo schodišť po položení dlažby chemickými prostředky</t>
  </si>
  <si>
    <t>-1923206221</t>
  </si>
  <si>
    <t>290</t>
  </si>
  <si>
    <t>998771123</t>
  </si>
  <si>
    <t>Přesun hmot tonážní pro podlahy z dlaždic ruční v objektech v přes 12 do 24 m</t>
  </si>
  <si>
    <t>-1291991332</t>
  </si>
  <si>
    <t>291</t>
  </si>
  <si>
    <t>998771129</t>
  </si>
  <si>
    <t>Příplatek k ručnímu přesunu hmot tonážnímu pro podlahy z dlaždic za zvětšený přesun ZKD 50 m</t>
  </si>
  <si>
    <t>-928118038</t>
  </si>
  <si>
    <t>0,058*2 'Přepočtené koeficientem množství</t>
  </si>
  <si>
    <t>775</t>
  </si>
  <si>
    <t>Podlahy skládané</t>
  </si>
  <si>
    <t>292</t>
  </si>
  <si>
    <t>775413115</t>
  </si>
  <si>
    <t>Montáž podlahové lišty ze dřeva tvrdého nebo měkkého lepené</t>
  </si>
  <si>
    <t>-2141773659</t>
  </si>
  <si>
    <t>Soklíky PVC podlah</t>
  </si>
  <si>
    <t>1,581*2+2,3*2+0,2*2+1,25*2+2,61*2-0,88-0,8*3-0,7*2</t>
  </si>
  <si>
    <t>2,148*2+2,314*2+2*0,2-0,85</t>
  </si>
  <si>
    <t>3,954*2+2,617*2-0,8</t>
  </si>
  <si>
    <t>3,148*2+5,245*2-0,8-0,85</t>
  </si>
  <si>
    <t>293</t>
  </si>
  <si>
    <t>61418203</t>
  </si>
  <si>
    <t>Originální lišta Experto Ultimo 24244</t>
  </si>
  <si>
    <t>1558880094</t>
  </si>
  <si>
    <t>47,154*1,05 'Přepočtené koeficientem množství</t>
  </si>
  <si>
    <t>294</t>
  </si>
  <si>
    <t>998775123</t>
  </si>
  <si>
    <t>Přesun hmot tonážní pro podlahy skládané ruční v objektech v přes 12 do 24 m</t>
  </si>
  <si>
    <t>-1003804247</t>
  </si>
  <si>
    <t>295</t>
  </si>
  <si>
    <t>998775181</t>
  </si>
  <si>
    <t>Příplatek k přesunu hmot tonážní 775 prováděný bez použití mechanizace</t>
  </si>
  <si>
    <t>-577017240</t>
  </si>
  <si>
    <t>776</t>
  </si>
  <si>
    <t>Podlahy povlakové</t>
  </si>
  <si>
    <t>296</t>
  </si>
  <si>
    <t>776111115</t>
  </si>
  <si>
    <t>Broušení podkladu povlakových podlah před litím stěrky</t>
  </si>
  <si>
    <t>-353451408</t>
  </si>
  <si>
    <t>297</t>
  </si>
  <si>
    <t>776111311</t>
  </si>
  <si>
    <t>Vysátí podkladu povlakových podlah</t>
  </si>
  <si>
    <t>-251246438</t>
  </si>
  <si>
    <t>298</t>
  </si>
  <si>
    <t>776121321</t>
  </si>
  <si>
    <t>Neředěná penetrace savého podkladu povlakových podlah</t>
  </si>
  <si>
    <t>1528989046</t>
  </si>
  <si>
    <t>299</t>
  </si>
  <si>
    <t>776141122</t>
  </si>
  <si>
    <t>Stěrka podlahová nivelační pro vyrovnání podkladu povlakových podlah pevnosti 30 MPa tl přes 3 do 5 mm</t>
  </si>
  <si>
    <t>-1863453528</t>
  </si>
  <si>
    <t>300</t>
  </si>
  <si>
    <t>776201811</t>
  </si>
  <si>
    <t>Demontáž lepených povlakových podlah bez podložky ručně</t>
  </si>
  <si>
    <t>-1066996701</t>
  </si>
  <si>
    <t>301</t>
  </si>
  <si>
    <t>776231111</t>
  </si>
  <si>
    <t>Lepení lamel a čtverců z vinylu standardním lepidlem</t>
  </si>
  <si>
    <t>1531686494</t>
  </si>
  <si>
    <t>302</t>
  </si>
  <si>
    <t>FTR.31111260</t>
  </si>
  <si>
    <t>Vinylová podlaha Ultimo LVT 55 Summer Oak 24244</t>
  </si>
  <si>
    <t>-1986245876</t>
  </si>
  <si>
    <t>39,105</t>
  </si>
  <si>
    <t>39,105*1,1 'Přepočtené koeficientem množství</t>
  </si>
  <si>
    <t>303</t>
  </si>
  <si>
    <t>776410811</t>
  </si>
  <si>
    <t>Odstranění soklíků a lišt pryžových nebo plastových</t>
  </si>
  <si>
    <t>-1692726401</t>
  </si>
  <si>
    <t>304</t>
  </si>
  <si>
    <t>776991111</t>
  </si>
  <si>
    <t>Spárování silikonem</t>
  </si>
  <si>
    <t>-466167176</t>
  </si>
  <si>
    <t>305</t>
  </si>
  <si>
    <t>998776123</t>
  </si>
  <si>
    <t>Přesun hmot tonážní pro podlahy povlakové ruční v objektech v přes 12 do 24 m</t>
  </si>
  <si>
    <t>67456466</t>
  </si>
  <si>
    <t>306</t>
  </si>
  <si>
    <t>998776129</t>
  </si>
  <si>
    <t>Příplatek k ručnímu přesunu hmot tonážnímu pro podlahy povlakové za zvětšený přesun ZKD 50 m</t>
  </si>
  <si>
    <t>305211848</t>
  </si>
  <si>
    <t>0,469*2 'Přepočtené koeficientem množství</t>
  </si>
  <si>
    <t>781</t>
  </si>
  <si>
    <t>Dokončovací práce - obklady</t>
  </si>
  <si>
    <t>307</t>
  </si>
  <si>
    <t>781111011</t>
  </si>
  <si>
    <t>Ometení (oprášení) stěny při přípravě podkladu</t>
  </si>
  <si>
    <t>-112533694</t>
  </si>
  <si>
    <t>(1,128*2+0,86*2)*1,5-0,7*1,5</t>
  </si>
  <si>
    <t>308</t>
  </si>
  <si>
    <t>781121011</t>
  </si>
  <si>
    <t>Nátěr penetrační na stěnu</t>
  </si>
  <si>
    <t>-1901768446</t>
  </si>
  <si>
    <t>309</t>
  </si>
  <si>
    <t>781131251</t>
  </si>
  <si>
    <t>Izolace pod obklad těsnící manžetou pro prostupy potrubí</t>
  </si>
  <si>
    <t>-1883714070</t>
  </si>
  <si>
    <t>Koupelna baterie sprcha</t>
  </si>
  <si>
    <t>310</t>
  </si>
  <si>
    <t>781472291</t>
  </si>
  <si>
    <t>Příplatek k montáži obkladů keramických lepených cementovým flexibilním lepidlem za plochu do 10 m2</t>
  </si>
  <si>
    <t>-1965240859</t>
  </si>
  <si>
    <t>311</t>
  </si>
  <si>
    <t>781474164</t>
  </si>
  <si>
    <t>Montáž obkladů vnitřních keramických velkoformátových z dekorů přes 4 do 6 ks/m2 lepených flexibilním lepidlem</t>
  </si>
  <si>
    <t>100818265</t>
  </si>
  <si>
    <t>370</t>
  </si>
  <si>
    <t>2089369303</t>
  </si>
  <si>
    <t>16,254</t>
  </si>
  <si>
    <t>Ztratné navíc</t>
  </si>
  <si>
    <t>17,254*1,15 'Přepočtené koeficientem množství</t>
  </si>
  <si>
    <t>313</t>
  </si>
  <si>
    <t>781491011</t>
  </si>
  <si>
    <t>Montáž zrcadel plochy do 1 m2 lepených silikonovým tmelem na podkladní omítku</t>
  </si>
  <si>
    <t>862323009</t>
  </si>
  <si>
    <t>314</t>
  </si>
  <si>
    <t>63465126</t>
  </si>
  <si>
    <t>zrcadlo nemontované čiré tl 5mm max rozměr 3210x2250mm</t>
  </si>
  <si>
    <t>1699322062</t>
  </si>
  <si>
    <t>Rozměr</t>
  </si>
  <si>
    <t>0,75*1</t>
  </si>
  <si>
    <t>0,75*1,1 'Přepočtené koeficientem množství</t>
  </si>
  <si>
    <t>315</t>
  </si>
  <si>
    <t>781491822</t>
  </si>
  <si>
    <t>Demontáž vanových dvířek plastových lepených s rámem</t>
  </si>
  <si>
    <t>-332663502</t>
  </si>
  <si>
    <t>316</t>
  </si>
  <si>
    <t>781492251</t>
  </si>
  <si>
    <t>Montáž profilů ukončovacích lepených flexibilním cementovým lepidlem</t>
  </si>
  <si>
    <t>-1781166931</t>
  </si>
  <si>
    <t>(1,885*2+1,3*2)-0,7</t>
  </si>
  <si>
    <t>(1,128*2+0,86*2)-0,7</t>
  </si>
  <si>
    <t>317</t>
  </si>
  <si>
    <t>19416005</t>
  </si>
  <si>
    <t>lišta ukončovací z eloxovaného hliníku 10mm</t>
  </si>
  <si>
    <t>1425129858</t>
  </si>
  <si>
    <t>7,942</t>
  </si>
  <si>
    <t>7,942*1,2 'Přepočtené koeficientem množství</t>
  </si>
  <si>
    <t>318</t>
  </si>
  <si>
    <t>781493610</t>
  </si>
  <si>
    <t>Montáž vanových plastových dvířek lepených s uchycením na magnet</t>
  </si>
  <si>
    <t>1820496500</t>
  </si>
  <si>
    <t>319</t>
  </si>
  <si>
    <t>ALP.AVD004</t>
  </si>
  <si>
    <t>Magnetická vanová dvířka (pod obklady) výškově stavitelná</t>
  </si>
  <si>
    <t>690878495</t>
  </si>
  <si>
    <t>320</t>
  </si>
  <si>
    <t>781495141</t>
  </si>
  <si>
    <t>Průnik obkladem kruhový do DN 30</t>
  </si>
  <si>
    <t>-2122958673</t>
  </si>
  <si>
    <t>Koupelna vanová a umyvadlová baterie</t>
  </si>
  <si>
    <t>321</t>
  </si>
  <si>
    <t>781495142</t>
  </si>
  <si>
    <t>Průnik obkladem kruhový do DN 90</t>
  </si>
  <si>
    <t>-2055013651</t>
  </si>
  <si>
    <t xml:space="preserve">zásuvka a vypínače koupelna </t>
  </si>
  <si>
    <t>1+2</t>
  </si>
  <si>
    <t>Sifon umyvadlo</t>
  </si>
  <si>
    <t>322</t>
  </si>
  <si>
    <t>781495143</t>
  </si>
  <si>
    <t>Průnik obkladem kruhový přes DN 90</t>
  </si>
  <si>
    <t>-948993329</t>
  </si>
  <si>
    <t xml:space="preserve">WC </t>
  </si>
  <si>
    <t>323</t>
  </si>
  <si>
    <t>781495211</t>
  </si>
  <si>
    <t>Čištění vnitřních ploch stěn po provedení obkladu chemickými prostředky</t>
  </si>
  <si>
    <t>-1052299269</t>
  </si>
  <si>
    <t>324</t>
  </si>
  <si>
    <t>998781123</t>
  </si>
  <si>
    <t>Přesun hmot tonážní pro obklady keramické ruční v objektech v přes 12 do 24 m</t>
  </si>
  <si>
    <t>-1692256165</t>
  </si>
  <si>
    <t>325</t>
  </si>
  <si>
    <t>998781129</t>
  </si>
  <si>
    <t>Příplatek k ručnímu přesunu hmot tonážnímu pro obklady keramické za zvětšený přesun ZKD 50 m</t>
  </si>
  <si>
    <t>1024593692</t>
  </si>
  <si>
    <t>0,166*3 'Přepočtené koeficientem množství</t>
  </si>
  <si>
    <t>783</t>
  </si>
  <si>
    <t>Dokončovací práce - nátěry</t>
  </si>
  <si>
    <t>326</t>
  </si>
  <si>
    <t>783000225</t>
  </si>
  <si>
    <t>Vyvěšení nebo zavěšení dveřních nebo okenních jednoduchých křídel</t>
  </si>
  <si>
    <t>1386748567</t>
  </si>
  <si>
    <t>0,8*2*2</t>
  </si>
  <si>
    <t>327</t>
  </si>
  <si>
    <t>783301401</t>
  </si>
  <si>
    <t>Ometení zámečnických konstrukcí</t>
  </si>
  <si>
    <t>1215883708</t>
  </si>
  <si>
    <t>Zárubně</t>
  </si>
  <si>
    <t>2*5</t>
  </si>
  <si>
    <t>328</t>
  </si>
  <si>
    <t>783306805</t>
  </si>
  <si>
    <t>Odstranění nátěru ze zámečnických konstrukcí opálením</t>
  </si>
  <si>
    <t>-2062906798</t>
  </si>
  <si>
    <t>329</t>
  </si>
  <si>
    <t>783314101</t>
  </si>
  <si>
    <t>Základní jednonásobný syntetický nátěr zámečnických konstrukcí</t>
  </si>
  <si>
    <t>785021971</t>
  </si>
  <si>
    <t>330</t>
  </si>
  <si>
    <t>783315101</t>
  </si>
  <si>
    <t>Mezinátěr jednonásobný syntetický standardní zámečnických konstrukcí</t>
  </si>
  <si>
    <t>-350605040</t>
  </si>
  <si>
    <t>331</t>
  </si>
  <si>
    <t>783317101</t>
  </si>
  <si>
    <t>Krycí jednonásobný syntetický standardní nátěr zámečnických konstrukcí</t>
  </si>
  <si>
    <t>872904281</t>
  </si>
  <si>
    <t>332</t>
  </si>
  <si>
    <t>783342101</t>
  </si>
  <si>
    <t>Tmelení včetně přebroušení zámečnických konstrukcí polyuretanovým tmelem</t>
  </si>
  <si>
    <t>1513469201</t>
  </si>
  <si>
    <t>333</t>
  </si>
  <si>
    <t>783601311</t>
  </si>
  <si>
    <t>Odrezivění deskových otopných těles před provedením nátěru</t>
  </si>
  <si>
    <t>1202096232</t>
  </si>
  <si>
    <t>334</t>
  </si>
  <si>
    <t>783601317</t>
  </si>
  <si>
    <t>Odmaštění deskových otopných těles ředidlovým odmašťovačem</t>
  </si>
  <si>
    <t>70509620</t>
  </si>
  <si>
    <t>335</t>
  </si>
  <si>
    <t>783601411</t>
  </si>
  <si>
    <t>Ometení deskových otopných těles před provedením nátěru</t>
  </si>
  <si>
    <t>-915080194</t>
  </si>
  <si>
    <t>336</t>
  </si>
  <si>
    <t>783601711</t>
  </si>
  <si>
    <t>Bezoplachové odrezivění potrubí DN do 50 mm</t>
  </si>
  <si>
    <t>-1759727376</t>
  </si>
  <si>
    <t>337</t>
  </si>
  <si>
    <t>783601715</t>
  </si>
  <si>
    <t>Odmaštění ředidlovým odmašťovačem potrubí DN do 50 mm</t>
  </si>
  <si>
    <t>-460274122</t>
  </si>
  <si>
    <t>338</t>
  </si>
  <si>
    <t>783614551</t>
  </si>
  <si>
    <t>Základní jednonásobný syntetický nátěr potrubí DN do 50 mm</t>
  </si>
  <si>
    <t>942648324</t>
  </si>
  <si>
    <t>339</t>
  </si>
  <si>
    <t>783615551</t>
  </si>
  <si>
    <t>Mezinátěr jednonásobný syntetický nátěr potrubí DN do 50 mm</t>
  </si>
  <si>
    <t>-2084477746</t>
  </si>
  <si>
    <t>340</t>
  </si>
  <si>
    <t>783617127</t>
  </si>
  <si>
    <t>Krycí dvojnásobný syntetický nátěr deskových otopných těles</t>
  </si>
  <si>
    <t>-1452234967</t>
  </si>
  <si>
    <t>341</t>
  </si>
  <si>
    <t>783617611</t>
  </si>
  <si>
    <t>Krycí dvojnásobný syntetický nátěr potrubí DN do 50 mm</t>
  </si>
  <si>
    <t>-530123500</t>
  </si>
  <si>
    <t>342</t>
  </si>
  <si>
    <t>783652121</t>
  </si>
  <si>
    <t>Tmelení deskových otopných těles polyesterovým tmelem</t>
  </si>
  <si>
    <t>-1145736589</t>
  </si>
  <si>
    <t>343</t>
  </si>
  <si>
    <t>783652331</t>
  </si>
  <si>
    <t>Tmelení polyesterovým tmelem potrubí DN do 50 mm</t>
  </si>
  <si>
    <t>-719407807</t>
  </si>
  <si>
    <t>784</t>
  </si>
  <si>
    <t>Dokončovací práce - malby a tapety</t>
  </si>
  <si>
    <t>344</t>
  </si>
  <si>
    <t>784111001</t>
  </si>
  <si>
    <t>Oprášení (ometení ) podkladu v místnostech v do 3,80 m</t>
  </si>
  <si>
    <t>1073262219</t>
  </si>
  <si>
    <t>STROPY</t>
  </si>
  <si>
    <t>STĚNY</t>
  </si>
  <si>
    <t>345</t>
  </si>
  <si>
    <t>784111011</t>
  </si>
  <si>
    <t>Obroušení podkladu omítnutého v místnostech v do 3,80 m</t>
  </si>
  <si>
    <t>-1042792343</t>
  </si>
  <si>
    <t>346</t>
  </si>
  <si>
    <t>784121001</t>
  </si>
  <si>
    <t>Oškrabání malby v místnostech v do 3,80 m</t>
  </si>
  <si>
    <t>1303749673</t>
  </si>
  <si>
    <t>347</t>
  </si>
  <si>
    <t>784121011</t>
  </si>
  <si>
    <t>Rozmývání podkladu po oškrabání malby v místnostech v do 3,80 m</t>
  </si>
  <si>
    <t>1722550260</t>
  </si>
  <si>
    <t>348</t>
  </si>
  <si>
    <t>784161001</t>
  </si>
  <si>
    <t>Tmelení spar a rohů šířky do 3 mm akrylátovým tmelem v místnostech v do 3,80 m</t>
  </si>
  <si>
    <t>-1103882792</t>
  </si>
  <si>
    <t>Trhliny</t>
  </si>
  <si>
    <t>349</t>
  </si>
  <si>
    <t>784171101</t>
  </si>
  <si>
    <t>Zakrytí vnitřních podlah včetně pozdějšího odkrytí</t>
  </si>
  <si>
    <t>647978851</t>
  </si>
  <si>
    <t>350</t>
  </si>
  <si>
    <t>28323157</t>
  </si>
  <si>
    <t>fólie pro malířské potřeby zakrývací tl 14µ 4x5m</t>
  </si>
  <si>
    <t>1075599222</t>
  </si>
  <si>
    <t>42,526*1,05 'Přepočtené koeficientem množství</t>
  </si>
  <si>
    <t>351</t>
  </si>
  <si>
    <t>784171111</t>
  </si>
  <si>
    <t>Zakrytí vnitřních ploch stěn v místnostech v do 3,80 m</t>
  </si>
  <si>
    <t>-1990193841</t>
  </si>
  <si>
    <t>352</t>
  </si>
  <si>
    <t>-668537304</t>
  </si>
  <si>
    <t>20*1,05 'Přepočtené koeficientem množství</t>
  </si>
  <si>
    <t>353</t>
  </si>
  <si>
    <t>784181121</t>
  </si>
  <si>
    <t>Hloubková jednonásobná bezbarvá penetrace podkladu v místnostech v do 3,80 m</t>
  </si>
  <si>
    <t>728327358</t>
  </si>
  <si>
    <t>354</t>
  </si>
  <si>
    <t>784211101</t>
  </si>
  <si>
    <t>Dvojnásobné bílé malby ze směsí za mokra výborně oděruvzdorných v místnostech v do 3,80 m</t>
  </si>
  <si>
    <t>-1834044964</t>
  </si>
  <si>
    <t>355</t>
  </si>
  <si>
    <t>784211141</t>
  </si>
  <si>
    <t>Příplatek k cenám 2x maleb ze směsí za mokra oděruvzdorných za provádění pl do 5 m2</t>
  </si>
  <si>
    <t>-1661537563</t>
  </si>
  <si>
    <t>786</t>
  </si>
  <si>
    <t>Dokončovací práce - čalounické úpravy</t>
  </si>
  <si>
    <t>356</t>
  </si>
  <si>
    <t>786624111</t>
  </si>
  <si>
    <t>Montáž lamelové žaluzie do oken zdvojených dřevěných otevíravých, sklápěcích a vyklápěcích</t>
  </si>
  <si>
    <t>-2135333765</t>
  </si>
  <si>
    <t>1,8*1,55+2,5*1,55</t>
  </si>
  <si>
    <t>357</t>
  </si>
  <si>
    <t>55346200</t>
  </si>
  <si>
    <t>žaluzie horizontální interiérové</t>
  </si>
  <si>
    <t>-2088224967</t>
  </si>
  <si>
    <t>6,665</t>
  </si>
  <si>
    <t>6,665*1,05 'Přepočtené koeficientem množství</t>
  </si>
  <si>
    <t>358</t>
  </si>
  <si>
    <t>998786123</t>
  </si>
  <si>
    <t>Přesun hmot tonážní pro stínění a čalounické úpravy ruční v objektech v přes 12 do 24 m</t>
  </si>
  <si>
    <t>-1194566897</t>
  </si>
  <si>
    <t>359</t>
  </si>
  <si>
    <t>998786129</t>
  </si>
  <si>
    <t>Příplatek k ručnímu přesunu hmot tonážnímu pro stínění a čalounické úpravy za zvětšený přesun ZKD 50 m</t>
  </si>
  <si>
    <t>613734665</t>
  </si>
  <si>
    <t>Práce a dodávky M</t>
  </si>
  <si>
    <t>22-M</t>
  </si>
  <si>
    <t>Montáže technologických zařízení pro dopravní stavby</t>
  </si>
  <si>
    <t>360</t>
  </si>
  <si>
    <t>228301202</t>
  </si>
  <si>
    <t>Demontáž zásuvky telefonní čtyřpólové na povrchu</t>
  </si>
  <si>
    <t>643621535</t>
  </si>
  <si>
    <t>VRN</t>
  </si>
  <si>
    <t>Vedlejší rozpočtové náklady</t>
  </si>
  <si>
    <t>VRN3</t>
  </si>
  <si>
    <t>Zařízení staveniště</t>
  </si>
  <si>
    <t>361</t>
  </si>
  <si>
    <t>030001000</t>
  </si>
  <si>
    <t>den</t>
  </si>
  <si>
    <t>1024</t>
  </si>
  <si>
    <t>130841078</t>
  </si>
  <si>
    <t>VRN4</t>
  </si>
  <si>
    <t>Inženýrská činnost</t>
  </si>
  <si>
    <t>362</t>
  </si>
  <si>
    <t>045002000</t>
  </si>
  <si>
    <t>Kompletační a koordinační činnost</t>
  </si>
  <si>
    <t>1167679488</t>
  </si>
  <si>
    <t>VRN7</t>
  </si>
  <si>
    <t>Provozní vlivy</t>
  </si>
  <si>
    <t>363</t>
  </si>
  <si>
    <t>070001000</t>
  </si>
  <si>
    <t>-2095251668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</si>
</sst>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Byt Vlastina 846/40, dveře č.65, 5.NP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16.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'08 - Byt Vlastina 846-40,...'!J28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'08 - Byt Vlastina 846-40,...'!P146</f>
        <v>0</v>
      </c>
      <c r="AV95" s="127">
        <f>'08 - Byt Vlastina 846-40,...'!J31</f>
        <v>0</v>
      </c>
      <c r="AW95" s="127">
        <f>'08 - Byt Vlastina 846-40,...'!J32</f>
        <v>0</v>
      </c>
      <c r="AX95" s="127">
        <f>'08 - Byt Vlastina 846-40,...'!J33</f>
        <v>0</v>
      </c>
      <c r="AY95" s="127">
        <f>'08 - Byt Vlastina 846-40,...'!J34</f>
        <v>0</v>
      </c>
      <c r="AZ95" s="127">
        <f>'08 - Byt Vlastina 846-40,...'!F31</f>
        <v>0</v>
      </c>
      <c r="BA95" s="127">
        <f>'08 - Byt Vlastina 846-40,...'!F32</f>
        <v>0</v>
      </c>
      <c r="BB95" s="127">
        <f>'08 - Byt Vlastina 846-40,...'!F33</f>
        <v>0</v>
      </c>
      <c r="BC95" s="127">
        <f>'08 - Byt Vlastina 846-40,...'!F34</f>
        <v>0</v>
      </c>
      <c r="BD95" s="129">
        <f>'08 - Byt Vlastina 846-40,...'!F35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X28z3ceU7cw2Ii498iYXUhho/6nPwlaMmKJY+8ggwtasCF01/FTEbgtiJCJ6cgrDNhjYrZOYlhSCd/wonNuNCw==" hashValue="5is3B/m0VpBh+xwdG1w24JrnVQh0erlX+zaSUmpwmLZg0KuNsQS4t/Edca0dTxvNUrUee27Lrig9I/BkxOAGY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8 - Byt Vlastina 846-40,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78</v>
      </c>
    </row>
    <row r="4" s="1" customFormat="1" ht="24.96" customHeight="1">
      <c r="B4" s="20"/>
      <c r="D4" s="133" t="s">
        <v>80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22. 9. 2024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tr">
        <f>IF('Rekapitulace stavby'!E11="","",'Rekapitulace stavby'!E11)</f>
        <v xml:space="preserve"> </v>
      </c>
      <c r="F13" s="38"/>
      <c r="G13" s="38"/>
      <c r="H13" s="38"/>
      <c r="I13" s="135" t="s">
        <v>26</v>
      </c>
      <c r="J13" s="137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26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31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26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33</v>
      </c>
      <c r="E28" s="38"/>
      <c r="F28" s="38"/>
      <c r="G28" s="38"/>
      <c r="H28" s="38"/>
      <c r="I28" s="38"/>
      <c r="J28" s="145">
        <f>ROUND(J146,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35</v>
      </c>
      <c r="G30" s="38"/>
      <c r="H30" s="38"/>
      <c r="I30" s="146" t="s">
        <v>34</v>
      </c>
      <c r="J30" s="146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37</v>
      </c>
      <c r="E31" s="135" t="s">
        <v>38</v>
      </c>
      <c r="F31" s="148">
        <f>ROUND((SUM(BE146:BE1720)),  2)</f>
        <v>0</v>
      </c>
      <c r="G31" s="38"/>
      <c r="H31" s="38"/>
      <c r="I31" s="149">
        <v>0.20999999999999999</v>
      </c>
      <c r="J31" s="148">
        <f>ROUND(((SUM(BE146:BE1720))*I31),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39</v>
      </c>
      <c r="F32" s="148">
        <f>ROUND((SUM(BF146:BF1720)),  2)</f>
        <v>0</v>
      </c>
      <c r="G32" s="38"/>
      <c r="H32" s="38"/>
      <c r="I32" s="149">
        <v>0.12</v>
      </c>
      <c r="J32" s="148">
        <f>ROUND(((SUM(BF146:BF1720))*I32),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40</v>
      </c>
      <c r="F33" s="148">
        <f>ROUND((SUM(BG146:BG1720)),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41</v>
      </c>
      <c r="F34" s="148">
        <f>ROUND((SUM(BH146:BH1720)),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42</v>
      </c>
      <c r="F35" s="148">
        <f>ROUND((SUM(BI146:BI1720)),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43</v>
      </c>
      <c r="E37" s="152"/>
      <c r="F37" s="152"/>
      <c r="G37" s="153" t="s">
        <v>44</v>
      </c>
      <c r="H37" s="154" t="s">
        <v>45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Byt Vlastina 846/40, dveře č.65, 5.NP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22. 9. 2024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82</v>
      </c>
      <c r="D92" s="169"/>
      <c r="E92" s="169"/>
      <c r="F92" s="169"/>
      <c r="G92" s="169"/>
      <c r="H92" s="169"/>
      <c r="I92" s="169"/>
      <c r="J92" s="170" t="s">
        <v>83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84</v>
      </c>
      <c r="D94" s="40"/>
      <c r="E94" s="40"/>
      <c r="F94" s="40"/>
      <c r="G94" s="40"/>
      <c r="H94" s="40"/>
      <c r="I94" s="40"/>
      <c r="J94" s="110">
        <f>J146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85</v>
      </c>
    </row>
    <row r="95" s="9" customFormat="1" ht="24.96" customHeight="1">
      <c r="A95" s="9"/>
      <c r="B95" s="172"/>
      <c r="C95" s="173"/>
      <c r="D95" s="174" t="s">
        <v>86</v>
      </c>
      <c r="E95" s="175"/>
      <c r="F95" s="175"/>
      <c r="G95" s="175"/>
      <c r="H95" s="175"/>
      <c r="I95" s="175"/>
      <c r="J95" s="176">
        <f>J147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87</v>
      </c>
      <c r="E96" s="181"/>
      <c r="F96" s="181"/>
      <c r="G96" s="181"/>
      <c r="H96" s="181"/>
      <c r="I96" s="181"/>
      <c r="J96" s="182">
        <f>J148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88</v>
      </c>
      <c r="E97" s="181"/>
      <c r="F97" s="181"/>
      <c r="G97" s="181"/>
      <c r="H97" s="181"/>
      <c r="I97" s="181"/>
      <c r="J97" s="182">
        <f>J171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89</v>
      </c>
      <c r="E98" s="181"/>
      <c r="F98" s="181"/>
      <c r="G98" s="181"/>
      <c r="H98" s="181"/>
      <c r="I98" s="181"/>
      <c r="J98" s="182">
        <f>J309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90</v>
      </c>
      <c r="E99" s="181"/>
      <c r="F99" s="181"/>
      <c r="G99" s="181"/>
      <c r="H99" s="181"/>
      <c r="I99" s="181"/>
      <c r="J99" s="182">
        <f>J420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91</v>
      </c>
      <c r="E100" s="181"/>
      <c r="F100" s="181"/>
      <c r="G100" s="181"/>
      <c r="H100" s="181"/>
      <c r="I100" s="181"/>
      <c r="J100" s="182">
        <f>J428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92</v>
      </c>
      <c r="E101" s="175"/>
      <c r="F101" s="175"/>
      <c r="G101" s="175"/>
      <c r="H101" s="175"/>
      <c r="I101" s="175"/>
      <c r="J101" s="176">
        <f>J432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93</v>
      </c>
      <c r="E102" s="181"/>
      <c r="F102" s="181"/>
      <c r="G102" s="181"/>
      <c r="H102" s="181"/>
      <c r="I102" s="181"/>
      <c r="J102" s="182">
        <f>J433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94</v>
      </c>
      <c r="E103" s="181"/>
      <c r="F103" s="181"/>
      <c r="G103" s="181"/>
      <c r="H103" s="181"/>
      <c r="I103" s="181"/>
      <c r="J103" s="182">
        <f>J458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95</v>
      </c>
      <c r="E104" s="181"/>
      <c r="F104" s="181"/>
      <c r="G104" s="181"/>
      <c r="H104" s="181"/>
      <c r="I104" s="181"/>
      <c r="J104" s="182">
        <f>J522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96</v>
      </c>
      <c r="E105" s="181"/>
      <c r="F105" s="181"/>
      <c r="G105" s="181"/>
      <c r="H105" s="181"/>
      <c r="I105" s="181"/>
      <c r="J105" s="182">
        <f>J611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97</v>
      </c>
      <c r="E106" s="181"/>
      <c r="F106" s="181"/>
      <c r="G106" s="181"/>
      <c r="H106" s="181"/>
      <c r="I106" s="181"/>
      <c r="J106" s="182">
        <f>J673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98</v>
      </c>
      <c r="E107" s="181"/>
      <c r="F107" s="181"/>
      <c r="G107" s="181"/>
      <c r="H107" s="181"/>
      <c r="I107" s="181"/>
      <c r="J107" s="182">
        <f>J681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99</v>
      </c>
      <c r="E108" s="181"/>
      <c r="F108" s="181"/>
      <c r="G108" s="181"/>
      <c r="H108" s="181"/>
      <c r="I108" s="181"/>
      <c r="J108" s="182">
        <f>J686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100</v>
      </c>
      <c r="E109" s="181"/>
      <c r="F109" s="181"/>
      <c r="G109" s="181"/>
      <c r="H109" s="181"/>
      <c r="I109" s="181"/>
      <c r="J109" s="182">
        <f>J694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101</v>
      </c>
      <c r="E110" s="181"/>
      <c r="F110" s="181"/>
      <c r="G110" s="181"/>
      <c r="H110" s="181"/>
      <c r="I110" s="181"/>
      <c r="J110" s="182">
        <f>J717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102</v>
      </c>
      <c r="E111" s="181"/>
      <c r="F111" s="181"/>
      <c r="G111" s="181"/>
      <c r="H111" s="181"/>
      <c r="I111" s="181"/>
      <c r="J111" s="182">
        <f>J1026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103</v>
      </c>
      <c r="E112" s="181"/>
      <c r="F112" s="181"/>
      <c r="G112" s="181"/>
      <c r="H112" s="181"/>
      <c r="I112" s="181"/>
      <c r="J112" s="182">
        <f>J1065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104</v>
      </c>
      <c r="E113" s="181"/>
      <c r="F113" s="181"/>
      <c r="G113" s="181"/>
      <c r="H113" s="181"/>
      <c r="I113" s="181"/>
      <c r="J113" s="182">
        <f>J1081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105</v>
      </c>
      <c r="E114" s="181"/>
      <c r="F114" s="181"/>
      <c r="G114" s="181"/>
      <c r="H114" s="181"/>
      <c r="I114" s="181"/>
      <c r="J114" s="182">
        <f>J1123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106</v>
      </c>
      <c r="E115" s="181"/>
      <c r="F115" s="181"/>
      <c r="G115" s="181"/>
      <c r="H115" s="181"/>
      <c r="I115" s="181"/>
      <c r="J115" s="182">
        <f>J1163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107</v>
      </c>
      <c r="E116" s="181"/>
      <c r="F116" s="181"/>
      <c r="G116" s="181"/>
      <c r="H116" s="181"/>
      <c r="I116" s="181"/>
      <c r="J116" s="182">
        <f>J1171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108</v>
      </c>
      <c r="E117" s="181"/>
      <c r="F117" s="181"/>
      <c r="G117" s="181"/>
      <c r="H117" s="181"/>
      <c r="I117" s="181"/>
      <c r="J117" s="182">
        <f>J1232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8"/>
      <c r="C118" s="179"/>
      <c r="D118" s="180" t="s">
        <v>109</v>
      </c>
      <c r="E118" s="181"/>
      <c r="F118" s="181"/>
      <c r="G118" s="181"/>
      <c r="H118" s="181"/>
      <c r="I118" s="181"/>
      <c r="J118" s="182">
        <f>J1258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78"/>
      <c r="C119" s="179"/>
      <c r="D119" s="180" t="s">
        <v>110</v>
      </c>
      <c r="E119" s="181"/>
      <c r="F119" s="181"/>
      <c r="G119" s="181"/>
      <c r="H119" s="181"/>
      <c r="I119" s="181"/>
      <c r="J119" s="182">
        <f>J1347</f>
        <v>0</v>
      </c>
      <c r="K119" s="179"/>
      <c r="L119" s="18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78"/>
      <c r="C120" s="179"/>
      <c r="D120" s="180" t="s">
        <v>111</v>
      </c>
      <c r="E120" s="181"/>
      <c r="F120" s="181"/>
      <c r="G120" s="181"/>
      <c r="H120" s="181"/>
      <c r="I120" s="181"/>
      <c r="J120" s="182">
        <f>J1419</f>
        <v>0</v>
      </c>
      <c r="K120" s="179"/>
      <c r="L120" s="18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78"/>
      <c r="C121" s="179"/>
      <c r="D121" s="180" t="s">
        <v>112</v>
      </c>
      <c r="E121" s="181"/>
      <c r="F121" s="181"/>
      <c r="G121" s="181"/>
      <c r="H121" s="181"/>
      <c r="I121" s="181"/>
      <c r="J121" s="182">
        <f>J1464</f>
        <v>0</v>
      </c>
      <c r="K121" s="179"/>
      <c r="L121" s="18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78"/>
      <c r="C122" s="179"/>
      <c r="D122" s="180" t="s">
        <v>113</v>
      </c>
      <c r="E122" s="181"/>
      <c r="F122" s="181"/>
      <c r="G122" s="181"/>
      <c r="H122" s="181"/>
      <c r="I122" s="181"/>
      <c r="J122" s="182">
        <f>J1700</f>
        <v>0</v>
      </c>
      <c r="K122" s="179"/>
      <c r="L122" s="18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72"/>
      <c r="C123" s="173"/>
      <c r="D123" s="174" t="s">
        <v>114</v>
      </c>
      <c r="E123" s="175"/>
      <c r="F123" s="175"/>
      <c r="G123" s="175"/>
      <c r="H123" s="175"/>
      <c r="I123" s="175"/>
      <c r="J123" s="176">
        <f>J1709</f>
        <v>0</v>
      </c>
      <c r="K123" s="173"/>
      <c r="L123" s="177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10" customFormat="1" ht="19.92" customHeight="1">
      <c r="A124" s="10"/>
      <c r="B124" s="178"/>
      <c r="C124" s="179"/>
      <c r="D124" s="180" t="s">
        <v>115</v>
      </c>
      <c r="E124" s="181"/>
      <c r="F124" s="181"/>
      <c r="G124" s="181"/>
      <c r="H124" s="181"/>
      <c r="I124" s="181"/>
      <c r="J124" s="182">
        <f>J1710</f>
        <v>0</v>
      </c>
      <c r="K124" s="179"/>
      <c r="L124" s="18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72"/>
      <c r="C125" s="173"/>
      <c r="D125" s="174" t="s">
        <v>116</v>
      </c>
      <c r="E125" s="175"/>
      <c r="F125" s="175"/>
      <c r="G125" s="175"/>
      <c r="H125" s="175"/>
      <c r="I125" s="175"/>
      <c r="J125" s="176">
        <f>J1714</f>
        <v>0</v>
      </c>
      <c r="K125" s="173"/>
      <c r="L125" s="177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78"/>
      <c r="C126" s="179"/>
      <c r="D126" s="180" t="s">
        <v>117</v>
      </c>
      <c r="E126" s="181"/>
      <c r="F126" s="181"/>
      <c r="G126" s="181"/>
      <c r="H126" s="181"/>
      <c r="I126" s="181"/>
      <c r="J126" s="182">
        <f>J1715</f>
        <v>0</v>
      </c>
      <c r="K126" s="179"/>
      <c r="L126" s="18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78"/>
      <c r="C127" s="179"/>
      <c r="D127" s="180" t="s">
        <v>118</v>
      </c>
      <c r="E127" s="181"/>
      <c r="F127" s="181"/>
      <c r="G127" s="181"/>
      <c r="H127" s="181"/>
      <c r="I127" s="181"/>
      <c r="J127" s="182">
        <f>J1717</f>
        <v>0</v>
      </c>
      <c r="K127" s="179"/>
      <c r="L127" s="183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78"/>
      <c r="C128" s="179"/>
      <c r="D128" s="180" t="s">
        <v>119</v>
      </c>
      <c r="E128" s="181"/>
      <c r="F128" s="181"/>
      <c r="G128" s="181"/>
      <c r="H128" s="181"/>
      <c r="I128" s="181"/>
      <c r="J128" s="182">
        <f>J1719</f>
        <v>0</v>
      </c>
      <c r="K128" s="179"/>
      <c r="L128" s="18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2" customFormat="1" ht="21.84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4" s="2" customFormat="1" ht="6.96" customHeight="1">
      <c r="A134" s="38"/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4.96" customHeight="1">
      <c r="A135" s="38"/>
      <c r="B135" s="39"/>
      <c r="C135" s="23" t="s">
        <v>120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16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76" t="str">
        <f>E7</f>
        <v>Byt Vlastina 846/40, dveře č.65, 5.NP</v>
      </c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20</v>
      </c>
      <c r="D140" s="40"/>
      <c r="E140" s="40"/>
      <c r="F140" s="27" t="str">
        <f>F10</f>
        <v xml:space="preserve"> </v>
      </c>
      <c r="G140" s="40"/>
      <c r="H140" s="40"/>
      <c r="I140" s="32" t="s">
        <v>22</v>
      </c>
      <c r="J140" s="79" t="str">
        <f>IF(J10="","",J10)</f>
        <v>22. 9. 2024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5.15" customHeight="1">
      <c r="A142" s="38"/>
      <c r="B142" s="39"/>
      <c r="C142" s="32" t="s">
        <v>24</v>
      </c>
      <c r="D142" s="40"/>
      <c r="E142" s="40"/>
      <c r="F142" s="27" t="str">
        <f>E13</f>
        <v xml:space="preserve"> </v>
      </c>
      <c r="G142" s="40"/>
      <c r="H142" s="40"/>
      <c r="I142" s="32" t="s">
        <v>29</v>
      </c>
      <c r="J142" s="36" t="str">
        <f>E19</f>
        <v xml:space="preserve"> 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5.15" customHeight="1">
      <c r="A143" s="38"/>
      <c r="B143" s="39"/>
      <c r="C143" s="32" t="s">
        <v>27</v>
      </c>
      <c r="D143" s="40"/>
      <c r="E143" s="40"/>
      <c r="F143" s="27" t="str">
        <f>IF(E16="","",E16)</f>
        <v>Vyplň údaj</v>
      </c>
      <c r="G143" s="40"/>
      <c r="H143" s="40"/>
      <c r="I143" s="32" t="s">
        <v>31</v>
      </c>
      <c r="J143" s="36" t="str">
        <f>E22</f>
        <v xml:space="preserve"> 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0.32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11" customFormat="1" ht="29.28" customHeight="1">
      <c r="A145" s="184"/>
      <c r="B145" s="185"/>
      <c r="C145" s="186" t="s">
        <v>121</v>
      </c>
      <c r="D145" s="187" t="s">
        <v>58</v>
      </c>
      <c r="E145" s="187" t="s">
        <v>54</v>
      </c>
      <c r="F145" s="187" t="s">
        <v>55</v>
      </c>
      <c r="G145" s="187" t="s">
        <v>122</v>
      </c>
      <c r="H145" s="187" t="s">
        <v>123</v>
      </c>
      <c r="I145" s="187" t="s">
        <v>124</v>
      </c>
      <c r="J145" s="188" t="s">
        <v>83</v>
      </c>
      <c r="K145" s="189" t="s">
        <v>125</v>
      </c>
      <c r="L145" s="190"/>
      <c r="M145" s="100" t="s">
        <v>1</v>
      </c>
      <c r="N145" s="101" t="s">
        <v>37</v>
      </c>
      <c r="O145" s="101" t="s">
        <v>126</v>
      </c>
      <c r="P145" s="101" t="s">
        <v>127</v>
      </c>
      <c r="Q145" s="101" t="s">
        <v>128</v>
      </c>
      <c r="R145" s="101" t="s">
        <v>129</v>
      </c>
      <c r="S145" s="101" t="s">
        <v>130</v>
      </c>
      <c r="T145" s="102" t="s">
        <v>131</v>
      </c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</row>
    <row r="146" s="2" customFormat="1" ht="22.8" customHeight="1">
      <c r="A146" s="38"/>
      <c r="B146" s="39"/>
      <c r="C146" s="107" t="s">
        <v>132</v>
      </c>
      <c r="D146" s="40"/>
      <c r="E146" s="40"/>
      <c r="F146" s="40"/>
      <c r="G146" s="40"/>
      <c r="H146" s="40"/>
      <c r="I146" s="40"/>
      <c r="J146" s="191">
        <f>BK146</f>
        <v>0</v>
      </c>
      <c r="K146" s="40"/>
      <c r="L146" s="44"/>
      <c r="M146" s="103"/>
      <c r="N146" s="192"/>
      <c r="O146" s="104"/>
      <c r="P146" s="193">
        <f>P147+P432+P1709+P1714</f>
        <v>0</v>
      </c>
      <c r="Q146" s="104"/>
      <c r="R146" s="193">
        <f>R147+R432+R1709+R1714</f>
        <v>6.1309790700000004</v>
      </c>
      <c r="S146" s="104"/>
      <c r="T146" s="194">
        <f>T147+T432+T1709+T1714</f>
        <v>3.8815292500000007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72</v>
      </c>
      <c r="AU146" s="17" t="s">
        <v>85</v>
      </c>
      <c r="BK146" s="195">
        <f>BK147+BK432+BK1709+BK1714</f>
        <v>0</v>
      </c>
    </row>
    <row r="147" s="12" customFormat="1" ht="25.92" customHeight="1">
      <c r="A147" s="12"/>
      <c r="B147" s="196"/>
      <c r="C147" s="197"/>
      <c r="D147" s="198" t="s">
        <v>72</v>
      </c>
      <c r="E147" s="199" t="s">
        <v>133</v>
      </c>
      <c r="F147" s="199" t="s">
        <v>134</v>
      </c>
      <c r="G147" s="197"/>
      <c r="H147" s="197"/>
      <c r="I147" s="200"/>
      <c r="J147" s="201">
        <f>BK147</f>
        <v>0</v>
      </c>
      <c r="K147" s="197"/>
      <c r="L147" s="202"/>
      <c r="M147" s="203"/>
      <c r="N147" s="204"/>
      <c r="O147" s="204"/>
      <c r="P147" s="205">
        <f>P148+P171+P309+P420+P428</f>
        <v>0</v>
      </c>
      <c r="Q147" s="204"/>
      <c r="R147" s="205">
        <f>R148+R171+R309+R420+R428</f>
        <v>3.918566670000001</v>
      </c>
      <c r="S147" s="204"/>
      <c r="T147" s="206">
        <f>T148+T171+T309+T420+T428</f>
        <v>3.1380795600000004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7" t="s">
        <v>78</v>
      </c>
      <c r="AT147" s="208" t="s">
        <v>72</v>
      </c>
      <c r="AU147" s="208" t="s">
        <v>73</v>
      </c>
      <c r="AY147" s="207" t="s">
        <v>135</v>
      </c>
      <c r="BK147" s="209">
        <f>BK148+BK171+BK309+BK420+BK428</f>
        <v>0</v>
      </c>
    </row>
    <row r="148" s="12" customFormat="1" ht="22.8" customHeight="1">
      <c r="A148" s="12"/>
      <c r="B148" s="196"/>
      <c r="C148" s="197"/>
      <c r="D148" s="198" t="s">
        <v>72</v>
      </c>
      <c r="E148" s="210" t="s">
        <v>136</v>
      </c>
      <c r="F148" s="210" t="s">
        <v>137</v>
      </c>
      <c r="G148" s="197"/>
      <c r="H148" s="197"/>
      <c r="I148" s="200"/>
      <c r="J148" s="211">
        <f>BK148</f>
        <v>0</v>
      </c>
      <c r="K148" s="197"/>
      <c r="L148" s="202"/>
      <c r="M148" s="203"/>
      <c r="N148" s="204"/>
      <c r="O148" s="204"/>
      <c r="P148" s="205">
        <f>SUM(P149:P170)</f>
        <v>0</v>
      </c>
      <c r="Q148" s="204"/>
      <c r="R148" s="205">
        <f>SUM(R149:R170)</f>
        <v>0.50445513999999991</v>
      </c>
      <c r="S148" s="204"/>
      <c r="T148" s="206">
        <f>SUM(T149:T170)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7" t="s">
        <v>78</v>
      </c>
      <c r="AT148" s="208" t="s">
        <v>72</v>
      </c>
      <c r="AU148" s="208" t="s">
        <v>78</v>
      </c>
      <c r="AY148" s="207" t="s">
        <v>135</v>
      </c>
      <c r="BK148" s="209">
        <f>SUM(BK149:BK170)</f>
        <v>0</v>
      </c>
    </row>
    <row r="149" s="2" customFormat="1" ht="33" customHeight="1">
      <c r="A149" s="38"/>
      <c r="B149" s="39"/>
      <c r="C149" s="212" t="s">
        <v>78</v>
      </c>
      <c r="D149" s="212" t="s">
        <v>138</v>
      </c>
      <c r="E149" s="213" t="s">
        <v>139</v>
      </c>
      <c r="F149" s="214" t="s">
        <v>140</v>
      </c>
      <c r="G149" s="215" t="s">
        <v>141</v>
      </c>
      <c r="H149" s="216">
        <v>0.021000000000000001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39</v>
      </c>
      <c r="O149" s="91"/>
      <c r="P149" s="222">
        <f>O149*H149</f>
        <v>0</v>
      </c>
      <c r="Q149" s="222">
        <v>0.019539999999999998</v>
      </c>
      <c r="R149" s="222">
        <f>Q149*H149</f>
        <v>0.00041033999999999998</v>
      </c>
      <c r="S149" s="222">
        <v>0</v>
      </c>
      <c r="T149" s="22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142</v>
      </c>
      <c r="AT149" s="224" t="s">
        <v>138</v>
      </c>
      <c r="AU149" s="224" t="s">
        <v>143</v>
      </c>
      <c r="AY149" s="17" t="s">
        <v>135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143</v>
      </c>
      <c r="BK149" s="225">
        <f>ROUND(I149*H149,2)</f>
        <v>0</v>
      </c>
      <c r="BL149" s="17" t="s">
        <v>142</v>
      </c>
      <c r="BM149" s="224" t="s">
        <v>144</v>
      </c>
    </row>
    <row r="150" s="13" customFormat="1">
      <c r="A150" s="13"/>
      <c r="B150" s="226"/>
      <c r="C150" s="227"/>
      <c r="D150" s="228" t="s">
        <v>145</v>
      </c>
      <c r="E150" s="229" t="s">
        <v>1</v>
      </c>
      <c r="F150" s="230" t="s">
        <v>146</v>
      </c>
      <c r="G150" s="227"/>
      <c r="H150" s="229" t="s">
        <v>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145</v>
      </c>
      <c r="AU150" s="236" t="s">
        <v>143</v>
      </c>
      <c r="AV150" s="13" t="s">
        <v>78</v>
      </c>
      <c r="AW150" s="13" t="s">
        <v>30</v>
      </c>
      <c r="AX150" s="13" t="s">
        <v>73</v>
      </c>
      <c r="AY150" s="236" t="s">
        <v>135</v>
      </c>
    </row>
    <row r="151" s="14" customFormat="1">
      <c r="A151" s="14"/>
      <c r="B151" s="237"/>
      <c r="C151" s="238"/>
      <c r="D151" s="228" t="s">
        <v>145</v>
      </c>
      <c r="E151" s="239" t="s">
        <v>1</v>
      </c>
      <c r="F151" s="240" t="s">
        <v>147</v>
      </c>
      <c r="G151" s="238"/>
      <c r="H151" s="241">
        <v>0.021000000000000001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145</v>
      </c>
      <c r="AU151" s="247" t="s">
        <v>143</v>
      </c>
      <c r="AV151" s="14" t="s">
        <v>143</v>
      </c>
      <c r="AW151" s="14" t="s">
        <v>30</v>
      </c>
      <c r="AX151" s="14" t="s">
        <v>73</v>
      </c>
      <c r="AY151" s="247" t="s">
        <v>135</v>
      </c>
    </row>
    <row r="152" s="15" customFormat="1">
      <c r="A152" s="15"/>
      <c r="B152" s="248"/>
      <c r="C152" s="249"/>
      <c r="D152" s="228" t="s">
        <v>145</v>
      </c>
      <c r="E152" s="250" t="s">
        <v>1</v>
      </c>
      <c r="F152" s="251" t="s">
        <v>148</v>
      </c>
      <c r="G152" s="249"/>
      <c r="H152" s="252">
        <v>0.021000000000000001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145</v>
      </c>
      <c r="AU152" s="258" t="s">
        <v>143</v>
      </c>
      <c r="AV152" s="15" t="s">
        <v>142</v>
      </c>
      <c r="AW152" s="15" t="s">
        <v>30</v>
      </c>
      <c r="AX152" s="15" t="s">
        <v>78</v>
      </c>
      <c r="AY152" s="258" t="s">
        <v>135</v>
      </c>
    </row>
    <row r="153" s="2" customFormat="1" ht="24.15" customHeight="1">
      <c r="A153" s="38"/>
      <c r="B153" s="39"/>
      <c r="C153" s="259" t="s">
        <v>143</v>
      </c>
      <c r="D153" s="259" t="s">
        <v>149</v>
      </c>
      <c r="E153" s="260" t="s">
        <v>150</v>
      </c>
      <c r="F153" s="261" t="s">
        <v>151</v>
      </c>
      <c r="G153" s="262" t="s">
        <v>141</v>
      </c>
      <c r="H153" s="263">
        <v>0.021999999999999999</v>
      </c>
      <c r="I153" s="264"/>
      <c r="J153" s="265">
        <f>ROUND(I153*H153,2)</f>
        <v>0</v>
      </c>
      <c r="K153" s="266"/>
      <c r="L153" s="267"/>
      <c r="M153" s="268" t="s">
        <v>1</v>
      </c>
      <c r="N153" s="269" t="s">
        <v>39</v>
      </c>
      <c r="O153" s="91"/>
      <c r="P153" s="222">
        <f>O153*H153</f>
        <v>0</v>
      </c>
      <c r="Q153" s="222">
        <v>1</v>
      </c>
      <c r="R153" s="222">
        <f>Q153*H153</f>
        <v>0.021999999999999999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152</v>
      </c>
      <c r="AT153" s="224" t="s">
        <v>149</v>
      </c>
      <c r="AU153" s="224" t="s">
        <v>143</v>
      </c>
      <c r="AY153" s="17" t="s">
        <v>135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143</v>
      </c>
      <c r="BK153" s="225">
        <f>ROUND(I153*H153,2)</f>
        <v>0</v>
      </c>
      <c r="BL153" s="17" t="s">
        <v>142</v>
      </c>
      <c r="BM153" s="224" t="s">
        <v>153</v>
      </c>
    </row>
    <row r="154" s="13" customFormat="1">
      <c r="A154" s="13"/>
      <c r="B154" s="226"/>
      <c r="C154" s="227"/>
      <c r="D154" s="228" t="s">
        <v>145</v>
      </c>
      <c r="E154" s="229" t="s">
        <v>1</v>
      </c>
      <c r="F154" s="230" t="s">
        <v>146</v>
      </c>
      <c r="G154" s="227"/>
      <c r="H154" s="229" t="s">
        <v>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145</v>
      </c>
      <c r="AU154" s="236" t="s">
        <v>143</v>
      </c>
      <c r="AV154" s="13" t="s">
        <v>78</v>
      </c>
      <c r="AW154" s="13" t="s">
        <v>30</v>
      </c>
      <c r="AX154" s="13" t="s">
        <v>73</v>
      </c>
      <c r="AY154" s="236" t="s">
        <v>135</v>
      </c>
    </row>
    <row r="155" s="14" customFormat="1">
      <c r="A155" s="14"/>
      <c r="B155" s="237"/>
      <c r="C155" s="238"/>
      <c r="D155" s="228" t="s">
        <v>145</v>
      </c>
      <c r="E155" s="239" t="s">
        <v>1</v>
      </c>
      <c r="F155" s="240" t="s">
        <v>154</v>
      </c>
      <c r="G155" s="238"/>
      <c r="H155" s="241">
        <v>0.021999999999999999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145</v>
      </c>
      <c r="AU155" s="247" t="s">
        <v>143</v>
      </c>
      <c r="AV155" s="14" t="s">
        <v>143</v>
      </c>
      <c r="AW155" s="14" t="s">
        <v>30</v>
      </c>
      <c r="AX155" s="14" t="s">
        <v>73</v>
      </c>
      <c r="AY155" s="247" t="s">
        <v>135</v>
      </c>
    </row>
    <row r="156" s="15" customFormat="1">
      <c r="A156" s="15"/>
      <c r="B156" s="248"/>
      <c r="C156" s="249"/>
      <c r="D156" s="228" t="s">
        <v>145</v>
      </c>
      <c r="E156" s="250" t="s">
        <v>1</v>
      </c>
      <c r="F156" s="251" t="s">
        <v>148</v>
      </c>
      <c r="G156" s="249"/>
      <c r="H156" s="252">
        <v>0.021999999999999999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8" t="s">
        <v>145</v>
      </c>
      <c r="AU156" s="258" t="s">
        <v>143</v>
      </c>
      <c r="AV156" s="15" t="s">
        <v>142</v>
      </c>
      <c r="AW156" s="15" t="s">
        <v>30</v>
      </c>
      <c r="AX156" s="15" t="s">
        <v>78</v>
      </c>
      <c r="AY156" s="258" t="s">
        <v>135</v>
      </c>
    </row>
    <row r="157" s="2" customFormat="1" ht="33" customHeight="1">
      <c r="A157" s="38"/>
      <c r="B157" s="39"/>
      <c r="C157" s="212" t="s">
        <v>136</v>
      </c>
      <c r="D157" s="212" t="s">
        <v>138</v>
      </c>
      <c r="E157" s="213" t="s">
        <v>155</v>
      </c>
      <c r="F157" s="214" t="s">
        <v>156</v>
      </c>
      <c r="G157" s="215" t="s">
        <v>157</v>
      </c>
      <c r="H157" s="216">
        <v>8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39</v>
      </c>
      <c r="O157" s="91"/>
      <c r="P157" s="222">
        <f>O157*H157</f>
        <v>0</v>
      </c>
      <c r="Q157" s="222">
        <v>0.025329999999999998</v>
      </c>
      <c r="R157" s="222">
        <f>Q157*H157</f>
        <v>0.20263999999999999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142</v>
      </c>
      <c r="AT157" s="224" t="s">
        <v>138</v>
      </c>
      <c r="AU157" s="224" t="s">
        <v>143</v>
      </c>
      <c r="AY157" s="17" t="s">
        <v>135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143</v>
      </c>
      <c r="BK157" s="225">
        <f>ROUND(I157*H157,2)</f>
        <v>0</v>
      </c>
      <c r="BL157" s="17" t="s">
        <v>142</v>
      </c>
      <c r="BM157" s="224" t="s">
        <v>158</v>
      </c>
    </row>
    <row r="158" s="13" customFormat="1">
      <c r="A158" s="13"/>
      <c r="B158" s="226"/>
      <c r="C158" s="227"/>
      <c r="D158" s="228" t="s">
        <v>145</v>
      </c>
      <c r="E158" s="229" t="s">
        <v>1</v>
      </c>
      <c r="F158" s="230" t="s">
        <v>159</v>
      </c>
      <c r="G158" s="227"/>
      <c r="H158" s="229" t="s">
        <v>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145</v>
      </c>
      <c r="AU158" s="236" t="s">
        <v>143</v>
      </c>
      <c r="AV158" s="13" t="s">
        <v>78</v>
      </c>
      <c r="AW158" s="13" t="s">
        <v>30</v>
      </c>
      <c r="AX158" s="13" t="s">
        <v>73</v>
      </c>
      <c r="AY158" s="236" t="s">
        <v>135</v>
      </c>
    </row>
    <row r="159" s="14" customFormat="1">
      <c r="A159" s="14"/>
      <c r="B159" s="237"/>
      <c r="C159" s="238"/>
      <c r="D159" s="228" t="s">
        <v>145</v>
      </c>
      <c r="E159" s="239" t="s">
        <v>1</v>
      </c>
      <c r="F159" s="240" t="s">
        <v>152</v>
      </c>
      <c r="G159" s="238"/>
      <c r="H159" s="241">
        <v>8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145</v>
      </c>
      <c r="AU159" s="247" t="s">
        <v>143</v>
      </c>
      <c r="AV159" s="14" t="s">
        <v>143</v>
      </c>
      <c r="AW159" s="14" t="s">
        <v>30</v>
      </c>
      <c r="AX159" s="14" t="s">
        <v>73</v>
      </c>
      <c r="AY159" s="247" t="s">
        <v>135</v>
      </c>
    </row>
    <row r="160" s="15" customFormat="1">
      <c r="A160" s="15"/>
      <c r="B160" s="248"/>
      <c r="C160" s="249"/>
      <c r="D160" s="228" t="s">
        <v>145</v>
      </c>
      <c r="E160" s="250" t="s">
        <v>1</v>
      </c>
      <c r="F160" s="251" t="s">
        <v>148</v>
      </c>
      <c r="G160" s="249"/>
      <c r="H160" s="252">
        <v>8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145</v>
      </c>
      <c r="AU160" s="258" t="s">
        <v>143</v>
      </c>
      <c r="AV160" s="15" t="s">
        <v>142</v>
      </c>
      <c r="AW160" s="15" t="s">
        <v>30</v>
      </c>
      <c r="AX160" s="15" t="s">
        <v>78</v>
      </c>
      <c r="AY160" s="258" t="s">
        <v>135</v>
      </c>
    </row>
    <row r="161" s="2" customFormat="1" ht="33" customHeight="1">
      <c r="A161" s="38"/>
      <c r="B161" s="39"/>
      <c r="C161" s="212" t="s">
        <v>142</v>
      </c>
      <c r="D161" s="212" t="s">
        <v>138</v>
      </c>
      <c r="E161" s="213" t="s">
        <v>160</v>
      </c>
      <c r="F161" s="214" t="s">
        <v>161</v>
      </c>
      <c r="G161" s="215" t="s">
        <v>162</v>
      </c>
      <c r="H161" s="216">
        <v>2.3999999999999999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39</v>
      </c>
      <c r="O161" s="91"/>
      <c r="P161" s="222">
        <f>O161*H161</f>
        <v>0</v>
      </c>
      <c r="Q161" s="222">
        <v>0.063070000000000001</v>
      </c>
      <c r="R161" s="222">
        <f>Q161*H161</f>
        <v>0.151368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142</v>
      </c>
      <c r="AT161" s="224" t="s">
        <v>138</v>
      </c>
      <c r="AU161" s="224" t="s">
        <v>143</v>
      </c>
      <c r="AY161" s="17" t="s">
        <v>135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143</v>
      </c>
      <c r="BK161" s="225">
        <f>ROUND(I161*H161,2)</f>
        <v>0</v>
      </c>
      <c r="BL161" s="17" t="s">
        <v>142</v>
      </c>
      <c r="BM161" s="224" t="s">
        <v>163</v>
      </c>
    </row>
    <row r="162" s="13" customFormat="1">
      <c r="A162" s="13"/>
      <c r="B162" s="226"/>
      <c r="C162" s="227"/>
      <c r="D162" s="228" t="s">
        <v>145</v>
      </c>
      <c r="E162" s="229" t="s">
        <v>1</v>
      </c>
      <c r="F162" s="230" t="s">
        <v>164</v>
      </c>
      <c r="G162" s="227"/>
      <c r="H162" s="229" t="s">
        <v>1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145</v>
      </c>
      <c r="AU162" s="236" t="s">
        <v>143</v>
      </c>
      <c r="AV162" s="13" t="s">
        <v>78</v>
      </c>
      <c r="AW162" s="13" t="s">
        <v>30</v>
      </c>
      <c r="AX162" s="13" t="s">
        <v>73</v>
      </c>
      <c r="AY162" s="236" t="s">
        <v>135</v>
      </c>
    </row>
    <row r="163" s="14" customFormat="1">
      <c r="A163" s="14"/>
      <c r="B163" s="237"/>
      <c r="C163" s="238"/>
      <c r="D163" s="228" t="s">
        <v>145</v>
      </c>
      <c r="E163" s="239" t="s">
        <v>1</v>
      </c>
      <c r="F163" s="240" t="s">
        <v>165</v>
      </c>
      <c r="G163" s="238"/>
      <c r="H163" s="241">
        <v>2.3999999999999999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145</v>
      </c>
      <c r="AU163" s="247" t="s">
        <v>143</v>
      </c>
      <c r="AV163" s="14" t="s">
        <v>143</v>
      </c>
      <c r="AW163" s="14" t="s">
        <v>30</v>
      </c>
      <c r="AX163" s="14" t="s">
        <v>73</v>
      </c>
      <c r="AY163" s="247" t="s">
        <v>135</v>
      </c>
    </row>
    <row r="164" s="15" customFormat="1">
      <c r="A164" s="15"/>
      <c r="B164" s="248"/>
      <c r="C164" s="249"/>
      <c r="D164" s="228" t="s">
        <v>145</v>
      </c>
      <c r="E164" s="250" t="s">
        <v>1</v>
      </c>
      <c r="F164" s="251" t="s">
        <v>148</v>
      </c>
      <c r="G164" s="249"/>
      <c r="H164" s="252">
        <v>2.3999999999999999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145</v>
      </c>
      <c r="AU164" s="258" t="s">
        <v>143</v>
      </c>
      <c r="AV164" s="15" t="s">
        <v>142</v>
      </c>
      <c r="AW164" s="15" t="s">
        <v>30</v>
      </c>
      <c r="AX164" s="15" t="s">
        <v>78</v>
      </c>
      <c r="AY164" s="258" t="s">
        <v>135</v>
      </c>
    </row>
    <row r="165" s="2" customFormat="1" ht="24.15" customHeight="1">
      <c r="A165" s="38"/>
      <c r="B165" s="39"/>
      <c r="C165" s="212" t="s">
        <v>166</v>
      </c>
      <c r="D165" s="212" t="s">
        <v>138</v>
      </c>
      <c r="E165" s="213" t="s">
        <v>167</v>
      </c>
      <c r="F165" s="214" t="s">
        <v>168</v>
      </c>
      <c r="G165" s="215" t="s">
        <v>162</v>
      </c>
      <c r="H165" s="216">
        <v>0.64000000000000001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39</v>
      </c>
      <c r="O165" s="91"/>
      <c r="P165" s="222">
        <f>O165*H165</f>
        <v>0</v>
      </c>
      <c r="Q165" s="222">
        <v>0.06232</v>
      </c>
      <c r="R165" s="222">
        <f>Q165*H165</f>
        <v>0.039884799999999998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142</v>
      </c>
      <c r="AT165" s="224" t="s">
        <v>138</v>
      </c>
      <c r="AU165" s="224" t="s">
        <v>143</v>
      </c>
      <c r="AY165" s="17" t="s">
        <v>135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143</v>
      </c>
      <c r="BK165" s="225">
        <f>ROUND(I165*H165,2)</f>
        <v>0</v>
      </c>
      <c r="BL165" s="17" t="s">
        <v>142</v>
      </c>
      <c r="BM165" s="224" t="s">
        <v>169</v>
      </c>
    </row>
    <row r="166" s="13" customFormat="1">
      <c r="A166" s="13"/>
      <c r="B166" s="226"/>
      <c r="C166" s="227"/>
      <c r="D166" s="228" t="s">
        <v>145</v>
      </c>
      <c r="E166" s="229" t="s">
        <v>1</v>
      </c>
      <c r="F166" s="230" t="s">
        <v>170</v>
      </c>
      <c r="G166" s="227"/>
      <c r="H166" s="229" t="s">
        <v>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145</v>
      </c>
      <c r="AU166" s="236" t="s">
        <v>143</v>
      </c>
      <c r="AV166" s="13" t="s">
        <v>78</v>
      </c>
      <c r="AW166" s="13" t="s">
        <v>30</v>
      </c>
      <c r="AX166" s="13" t="s">
        <v>73</v>
      </c>
      <c r="AY166" s="236" t="s">
        <v>135</v>
      </c>
    </row>
    <row r="167" s="14" customFormat="1">
      <c r="A167" s="14"/>
      <c r="B167" s="237"/>
      <c r="C167" s="238"/>
      <c r="D167" s="228" t="s">
        <v>145</v>
      </c>
      <c r="E167" s="239" t="s">
        <v>1</v>
      </c>
      <c r="F167" s="240" t="s">
        <v>171</v>
      </c>
      <c r="G167" s="238"/>
      <c r="H167" s="241">
        <v>0.64000000000000001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145</v>
      </c>
      <c r="AU167" s="247" t="s">
        <v>143</v>
      </c>
      <c r="AV167" s="14" t="s">
        <v>143</v>
      </c>
      <c r="AW167" s="14" t="s">
        <v>30</v>
      </c>
      <c r="AX167" s="14" t="s">
        <v>78</v>
      </c>
      <c r="AY167" s="247" t="s">
        <v>135</v>
      </c>
    </row>
    <row r="168" s="2" customFormat="1" ht="16.5" customHeight="1">
      <c r="A168" s="38"/>
      <c r="B168" s="39"/>
      <c r="C168" s="212" t="s">
        <v>172</v>
      </c>
      <c r="D168" s="212" t="s">
        <v>138</v>
      </c>
      <c r="E168" s="213" t="s">
        <v>173</v>
      </c>
      <c r="F168" s="214" t="s">
        <v>174</v>
      </c>
      <c r="G168" s="215" t="s">
        <v>162</v>
      </c>
      <c r="H168" s="216">
        <v>1.2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39</v>
      </c>
      <c r="O168" s="91"/>
      <c r="P168" s="222">
        <f>O168*H168</f>
        <v>0</v>
      </c>
      <c r="Q168" s="222">
        <v>0.073459999999999998</v>
      </c>
      <c r="R168" s="222">
        <f>Q168*H168</f>
        <v>0.088151999999999994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142</v>
      </c>
      <c r="AT168" s="224" t="s">
        <v>138</v>
      </c>
      <c r="AU168" s="224" t="s">
        <v>143</v>
      </c>
      <c r="AY168" s="17" t="s">
        <v>135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143</v>
      </c>
      <c r="BK168" s="225">
        <f>ROUND(I168*H168,2)</f>
        <v>0</v>
      </c>
      <c r="BL168" s="17" t="s">
        <v>142</v>
      </c>
      <c r="BM168" s="224" t="s">
        <v>175</v>
      </c>
    </row>
    <row r="169" s="13" customFormat="1">
      <c r="A169" s="13"/>
      <c r="B169" s="226"/>
      <c r="C169" s="227"/>
      <c r="D169" s="228" t="s">
        <v>145</v>
      </c>
      <c r="E169" s="229" t="s">
        <v>1</v>
      </c>
      <c r="F169" s="230" t="s">
        <v>176</v>
      </c>
      <c r="G169" s="227"/>
      <c r="H169" s="229" t="s">
        <v>1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145</v>
      </c>
      <c r="AU169" s="236" t="s">
        <v>143</v>
      </c>
      <c r="AV169" s="13" t="s">
        <v>78</v>
      </c>
      <c r="AW169" s="13" t="s">
        <v>30</v>
      </c>
      <c r="AX169" s="13" t="s">
        <v>73</v>
      </c>
      <c r="AY169" s="236" t="s">
        <v>135</v>
      </c>
    </row>
    <row r="170" s="14" customFormat="1">
      <c r="A170" s="14"/>
      <c r="B170" s="237"/>
      <c r="C170" s="238"/>
      <c r="D170" s="228" t="s">
        <v>145</v>
      </c>
      <c r="E170" s="239" t="s">
        <v>1</v>
      </c>
      <c r="F170" s="240" t="s">
        <v>177</v>
      </c>
      <c r="G170" s="238"/>
      <c r="H170" s="241">
        <v>1.2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145</v>
      </c>
      <c r="AU170" s="247" t="s">
        <v>143</v>
      </c>
      <c r="AV170" s="14" t="s">
        <v>143</v>
      </c>
      <c r="AW170" s="14" t="s">
        <v>30</v>
      </c>
      <c r="AX170" s="14" t="s">
        <v>78</v>
      </c>
      <c r="AY170" s="247" t="s">
        <v>135</v>
      </c>
    </row>
    <row r="171" s="12" customFormat="1" ht="22.8" customHeight="1">
      <c r="A171" s="12"/>
      <c r="B171" s="196"/>
      <c r="C171" s="197"/>
      <c r="D171" s="198" t="s">
        <v>72</v>
      </c>
      <c r="E171" s="210" t="s">
        <v>172</v>
      </c>
      <c r="F171" s="210" t="s">
        <v>178</v>
      </c>
      <c r="G171" s="197"/>
      <c r="H171" s="197"/>
      <c r="I171" s="200"/>
      <c r="J171" s="211">
        <f>BK171</f>
        <v>0</v>
      </c>
      <c r="K171" s="197"/>
      <c r="L171" s="202"/>
      <c r="M171" s="203"/>
      <c r="N171" s="204"/>
      <c r="O171" s="204"/>
      <c r="P171" s="205">
        <f>SUM(P172:P308)</f>
        <v>0</v>
      </c>
      <c r="Q171" s="204"/>
      <c r="R171" s="205">
        <f>SUM(R172:R308)</f>
        <v>3.3978221100000008</v>
      </c>
      <c r="S171" s="204"/>
      <c r="T171" s="206">
        <f>SUM(T172:T308)</f>
        <v>0.0026435600000000005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78</v>
      </c>
      <c r="AT171" s="208" t="s">
        <v>72</v>
      </c>
      <c r="AU171" s="208" t="s">
        <v>78</v>
      </c>
      <c r="AY171" s="207" t="s">
        <v>135</v>
      </c>
      <c r="BK171" s="209">
        <f>SUM(BK172:BK308)</f>
        <v>0</v>
      </c>
    </row>
    <row r="172" s="2" customFormat="1" ht="24.15" customHeight="1">
      <c r="A172" s="38"/>
      <c r="B172" s="39"/>
      <c r="C172" s="212" t="s">
        <v>179</v>
      </c>
      <c r="D172" s="212" t="s">
        <v>138</v>
      </c>
      <c r="E172" s="213" t="s">
        <v>180</v>
      </c>
      <c r="F172" s="214" t="s">
        <v>181</v>
      </c>
      <c r="G172" s="215" t="s">
        <v>162</v>
      </c>
      <c r="H172" s="216">
        <v>42.526000000000003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39</v>
      </c>
      <c r="O172" s="91"/>
      <c r="P172" s="222">
        <f>O172*H172</f>
        <v>0</v>
      </c>
      <c r="Q172" s="222">
        <v>0.00025999999999999998</v>
      </c>
      <c r="R172" s="222">
        <f>Q172*H172</f>
        <v>0.011056760000000001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142</v>
      </c>
      <c r="AT172" s="224" t="s">
        <v>138</v>
      </c>
      <c r="AU172" s="224" t="s">
        <v>143</v>
      </c>
      <c r="AY172" s="17" t="s">
        <v>135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143</v>
      </c>
      <c r="BK172" s="225">
        <f>ROUND(I172*H172,2)</f>
        <v>0</v>
      </c>
      <c r="BL172" s="17" t="s">
        <v>142</v>
      </c>
      <c r="BM172" s="224" t="s">
        <v>182</v>
      </c>
    </row>
    <row r="173" s="13" customFormat="1">
      <c r="A173" s="13"/>
      <c r="B173" s="226"/>
      <c r="C173" s="227"/>
      <c r="D173" s="228" t="s">
        <v>145</v>
      </c>
      <c r="E173" s="229" t="s">
        <v>1</v>
      </c>
      <c r="F173" s="230" t="s">
        <v>183</v>
      </c>
      <c r="G173" s="227"/>
      <c r="H173" s="229" t="s">
        <v>1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145</v>
      </c>
      <c r="AU173" s="236" t="s">
        <v>143</v>
      </c>
      <c r="AV173" s="13" t="s">
        <v>78</v>
      </c>
      <c r="AW173" s="13" t="s">
        <v>30</v>
      </c>
      <c r="AX173" s="13" t="s">
        <v>73</v>
      </c>
      <c r="AY173" s="236" t="s">
        <v>135</v>
      </c>
    </row>
    <row r="174" s="14" customFormat="1">
      <c r="A174" s="14"/>
      <c r="B174" s="237"/>
      <c r="C174" s="238"/>
      <c r="D174" s="228" t="s">
        <v>145</v>
      </c>
      <c r="E174" s="239" t="s">
        <v>1</v>
      </c>
      <c r="F174" s="240" t="s">
        <v>184</v>
      </c>
      <c r="G174" s="238"/>
      <c r="H174" s="241">
        <v>7.1059999999999999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145</v>
      </c>
      <c r="AU174" s="247" t="s">
        <v>143</v>
      </c>
      <c r="AV174" s="14" t="s">
        <v>143</v>
      </c>
      <c r="AW174" s="14" t="s">
        <v>30</v>
      </c>
      <c r="AX174" s="14" t="s">
        <v>73</v>
      </c>
      <c r="AY174" s="247" t="s">
        <v>135</v>
      </c>
    </row>
    <row r="175" s="13" customFormat="1">
      <c r="A175" s="13"/>
      <c r="B175" s="226"/>
      <c r="C175" s="227"/>
      <c r="D175" s="228" t="s">
        <v>145</v>
      </c>
      <c r="E175" s="229" t="s">
        <v>1</v>
      </c>
      <c r="F175" s="230" t="s">
        <v>185</v>
      </c>
      <c r="G175" s="227"/>
      <c r="H175" s="229" t="s">
        <v>1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145</v>
      </c>
      <c r="AU175" s="236" t="s">
        <v>143</v>
      </c>
      <c r="AV175" s="13" t="s">
        <v>78</v>
      </c>
      <c r="AW175" s="13" t="s">
        <v>30</v>
      </c>
      <c r="AX175" s="13" t="s">
        <v>73</v>
      </c>
      <c r="AY175" s="236" t="s">
        <v>135</v>
      </c>
    </row>
    <row r="176" s="14" customFormat="1">
      <c r="A176" s="14"/>
      <c r="B176" s="237"/>
      <c r="C176" s="238"/>
      <c r="D176" s="228" t="s">
        <v>145</v>
      </c>
      <c r="E176" s="239" t="s">
        <v>1</v>
      </c>
      <c r="F176" s="240" t="s">
        <v>186</v>
      </c>
      <c r="G176" s="238"/>
      <c r="H176" s="241">
        <v>0.96999999999999997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145</v>
      </c>
      <c r="AU176" s="247" t="s">
        <v>143</v>
      </c>
      <c r="AV176" s="14" t="s">
        <v>143</v>
      </c>
      <c r="AW176" s="14" t="s">
        <v>30</v>
      </c>
      <c r="AX176" s="14" t="s">
        <v>73</v>
      </c>
      <c r="AY176" s="247" t="s">
        <v>135</v>
      </c>
    </row>
    <row r="177" s="13" customFormat="1">
      <c r="A177" s="13"/>
      <c r="B177" s="226"/>
      <c r="C177" s="227"/>
      <c r="D177" s="228" t="s">
        <v>145</v>
      </c>
      <c r="E177" s="229" t="s">
        <v>1</v>
      </c>
      <c r="F177" s="230" t="s">
        <v>187</v>
      </c>
      <c r="G177" s="227"/>
      <c r="H177" s="229" t="s">
        <v>1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145</v>
      </c>
      <c r="AU177" s="236" t="s">
        <v>143</v>
      </c>
      <c r="AV177" s="13" t="s">
        <v>78</v>
      </c>
      <c r="AW177" s="13" t="s">
        <v>30</v>
      </c>
      <c r="AX177" s="13" t="s">
        <v>73</v>
      </c>
      <c r="AY177" s="236" t="s">
        <v>135</v>
      </c>
    </row>
    <row r="178" s="14" customFormat="1">
      <c r="A178" s="14"/>
      <c r="B178" s="237"/>
      <c r="C178" s="238"/>
      <c r="D178" s="228" t="s">
        <v>145</v>
      </c>
      <c r="E178" s="239" t="s">
        <v>1</v>
      </c>
      <c r="F178" s="240" t="s">
        <v>188</v>
      </c>
      <c r="G178" s="238"/>
      <c r="H178" s="241">
        <v>2.4510000000000001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145</v>
      </c>
      <c r="AU178" s="247" t="s">
        <v>143</v>
      </c>
      <c r="AV178" s="14" t="s">
        <v>143</v>
      </c>
      <c r="AW178" s="14" t="s">
        <v>30</v>
      </c>
      <c r="AX178" s="14" t="s">
        <v>73</v>
      </c>
      <c r="AY178" s="247" t="s">
        <v>135</v>
      </c>
    </row>
    <row r="179" s="13" customFormat="1">
      <c r="A179" s="13"/>
      <c r="B179" s="226"/>
      <c r="C179" s="227"/>
      <c r="D179" s="228" t="s">
        <v>145</v>
      </c>
      <c r="E179" s="229" t="s">
        <v>1</v>
      </c>
      <c r="F179" s="230" t="s">
        <v>189</v>
      </c>
      <c r="G179" s="227"/>
      <c r="H179" s="229" t="s">
        <v>1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145</v>
      </c>
      <c r="AU179" s="236" t="s">
        <v>143</v>
      </c>
      <c r="AV179" s="13" t="s">
        <v>78</v>
      </c>
      <c r="AW179" s="13" t="s">
        <v>30</v>
      </c>
      <c r="AX179" s="13" t="s">
        <v>73</v>
      </c>
      <c r="AY179" s="236" t="s">
        <v>135</v>
      </c>
    </row>
    <row r="180" s="14" customFormat="1">
      <c r="A180" s="14"/>
      <c r="B180" s="237"/>
      <c r="C180" s="238"/>
      <c r="D180" s="228" t="s">
        <v>145</v>
      </c>
      <c r="E180" s="239" t="s">
        <v>1</v>
      </c>
      <c r="F180" s="240" t="s">
        <v>190</v>
      </c>
      <c r="G180" s="238"/>
      <c r="H180" s="241">
        <v>5.1399999999999997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145</v>
      </c>
      <c r="AU180" s="247" t="s">
        <v>143</v>
      </c>
      <c r="AV180" s="14" t="s">
        <v>143</v>
      </c>
      <c r="AW180" s="14" t="s">
        <v>30</v>
      </c>
      <c r="AX180" s="14" t="s">
        <v>73</v>
      </c>
      <c r="AY180" s="247" t="s">
        <v>135</v>
      </c>
    </row>
    <row r="181" s="13" customFormat="1">
      <c r="A181" s="13"/>
      <c r="B181" s="226"/>
      <c r="C181" s="227"/>
      <c r="D181" s="228" t="s">
        <v>145</v>
      </c>
      <c r="E181" s="229" t="s">
        <v>1</v>
      </c>
      <c r="F181" s="230" t="s">
        <v>191</v>
      </c>
      <c r="G181" s="227"/>
      <c r="H181" s="229" t="s">
        <v>1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145</v>
      </c>
      <c r="AU181" s="236" t="s">
        <v>143</v>
      </c>
      <c r="AV181" s="13" t="s">
        <v>78</v>
      </c>
      <c r="AW181" s="13" t="s">
        <v>30</v>
      </c>
      <c r="AX181" s="13" t="s">
        <v>73</v>
      </c>
      <c r="AY181" s="236" t="s">
        <v>135</v>
      </c>
    </row>
    <row r="182" s="14" customFormat="1">
      <c r="A182" s="14"/>
      <c r="B182" s="237"/>
      <c r="C182" s="238"/>
      <c r="D182" s="228" t="s">
        <v>145</v>
      </c>
      <c r="E182" s="239" t="s">
        <v>1</v>
      </c>
      <c r="F182" s="240" t="s">
        <v>192</v>
      </c>
      <c r="G182" s="238"/>
      <c r="H182" s="241">
        <v>10.348000000000001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145</v>
      </c>
      <c r="AU182" s="247" t="s">
        <v>143</v>
      </c>
      <c r="AV182" s="14" t="s">
        <v>143</v>
      </c>
      <c r="AW182" s="14" t="s">
        <v>30</v>
      </c>
      <c r="AX182" s="14" t="s">
        <v>73</v>
      </c>
      <c r="AY182" s="247" t="s">
        <v>135</v>
      </c>
    </row>
    <row r="183" s="13" customFormat="1">
      <c r="A183" s="13"/>
      <c r="B183" s="226"/>
      <c r="C183" s="227"/>
      <c r="D183" s="228" t="s">
        <v>145</v>
      </c>
      <c r="E183" s="229" t="s">
        <v>1</v>
      </c>
      <c r="F183" s="230" t="s">
        <v>193</v>
      </c>
      <c r="G183" s="227"/>
      <c r="H183" s="229" t="s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145</v>
      </c>
      <c r="AU183" s="236" t="s">
        <v>143</v>
      </c>
      <c r="AV183" s="13" t="s">
        <v>78</v>
      </c>
      <c r="AW183" s="13" t="s">
        <v>30</v>
      </c>
      <c r="AX183" s="13" t="s">
        <v>73</v>
      </c>
      <c r="AY183" s="236" t="s">
        <v>135</v>
      </c>
    </row>
    <row r="184" s="14" customFormat="1">
      <c r="A184" s="14"/>
      <c r="B184" s="237"/>
      <c r="C184" s="238"/>
      <c r="D184" s="228" t="s">
        <v>145</v>
      </c>
      <c r="E184" s="239" t="s">
        <v>1</v>
      </c>
      <c r="F184" s="240" t="s">
        <v>194</v>
      </c>
      <c r="G184" s="238"/>
      <c r="H184" s="241">
        <v>16.510999999999999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145</v>
      </c>
      <c r="AU184" s="247" t="s">
        <v>143</v>
      </c>
      <c r="AV184" s="14" t="s">
        <v>143</v>
      </c>
      <c r="AW184" s="14" t="s">
        <v>30</v>
      </c>
      <c r="AX184" s="14" t="s">
        <v>73</v>
      </c>
      <c r="AY184" s="247" t="s">
        <v>135</v>
      </c>
    </row>
    <row r="185" s="15" customFormat="1">
      <c r="A185" s="15"/>
      <c r="B185" s="248"/>
      <c r="C185" s="249"/>
      <c r="D185" s="228" t="s">
        <v>145</v>
      </c>
      <c r="E185" s="250" t="s">
        <v>1</v>
      </c>
      <c r="F185" s="251" t="s">
        <v>148</v>
      </c>
      <c r="G185" s="249"/>
      <c r="H185" s="252">
        <v>42.525999999999996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8" t="s">
        <v>145</v>
      </c>
      <c r="AU185" s="258" t="s">
        <v>143</v>
      </c>
      <c r="AV185" s="15" t="s">
        <v>142</v>
      </c>
      <c r="AW185" s="15" t="s">
        <v>30</v>
      </c>
      <c r="AX185" s="15" t="s">
        <v>78</v>
      </c>
      <c r="AY185" s="258" t="s">
        <v>135</v>
      </c>
    </row>
    <row r="186" s="2" customFormat="1" ht="21.75" customHeight="1">
      <c r="A186" s="38"/>
      <c r="B186" s="39"/>
      <c r="C186" s="212" t="s">
        <v>152</v>
      </c>
      <c r="D186" s="212" t="s">
        <v>138</v>
      </c>
      <c r="E186" s="213" t="s">
        <v>195</v>
      </c>
      <c r="F186" s="214" t="s">
        <v>196</v>
      </c>
      <c r="G186" s="215" t="s">
        <v>162</v>
      </c>
      <c r="H186" s="216">
        <v>42.526000000000003</v>
      </c>
      <c r="I186" s="217"/>
      <c r="J186" s="218">
        <f>ROUND(I186*H186,2)</f>
        <v>0</v>
      </c>
      <c r="K186" s="219"/>
      <c r="L186" s="44"/>
      <c r="M186" s="220" t="s">
        <v>1</v>
      </c>
      <c r="N186" s="221" t="s">
        <v>39</v>
      </c>
      <c r="O186" s="91"/>
      <c r="P186" s="222">
        <f>O186*H186</f>
        <v>0</v>
      </c>
      <c r="Q186" s="222">
        <v>0.0040000000000000001</v>
      </c>
      <c r="R186" s="222">
        <f>Q186*H186</f>
        <v>0.17010400000000001</v>
      </c>
      <c r="S186" s="222">
        <v>0</v>
      </c>
      <c r="T186" s="22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4" t="s">
        <v>142</v>
      </c>
      <c r="AT186" s="224" t="s">
        <v>138</v>
      </c>
      <c r="AU186" s="224" t="s">
        <v>143</v>
      </c>
      <c r="AY186" s="17" t="s">
        <v>135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7" t="s">
        <v>143</v>
      </c>
      <c r="BK186" s="225">
        <f>ROUND(I186*H186,2)</f>
        <v>0</v>
      </c>
      <c r="BL186" s="17" t="s">
        <v>142</v>
      </c>
      <c r="BM186" s="224" t="s">
        <v>197</v>
      </c>
    </row>
    <row r="187" s="13" customFormat="1">
      <c r="A187" s="13"/>
      <c r="B187" s="226"/>
      <c r="C187" s="227"/>
      <c r="D187" s="228" t="s">
        <v>145</v>
      </c>
      <c r="E187" s="229" t="s">
        <v>1</v>
      </c>
      <c r="F187" s="230" t="s">
        <v>183</v>
      </c>
      <c r="G187" s="227"/>
      <c r="H187" s="229" t="s">
        <v>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145</v>
      </c>
      <c r="AU187" s="236" t="s">
        <v>143</v>
      </c>
      <c r="AV187" s="13" t="s">
        <v>78</v>
      </c>
      <c r="AW187" s="13" t="s">
        <v>30</v>
      </c>
      <c r="AX187" s="13" t="s">
        <v>73</v>
      </c>
      <c r="AY187" s="236" t="s">
        <v>135</v>
      </c>
    </row>
    <row r="188" s="14" customFormat="1">
      <c r="A188" s="14"/>
      <c r="B188" s="237"/>
      <c r="C188" s="238"/>
      <c r="D188" s="228" t="s">
        <v>145</v>
      </c>
      <c r="E188" s="239" t="s">
        <v>1</v>
      </c>
      <c r="F188" s="240" t="s">
        <v>184</v>
      </c>
      <c r="G188" s="238"/>
      <c r="H188" s="241">
        <v>7.1059999999999999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145</v>
      </c>
      <c r="AU188" s="247" t="s">
        <v>143</v>
      </c>
      <c r="AV188" s="14" t="s">
        <v>143</v>
      </c>
      <c r="AW188" s="14" t="s">
        <v>30</v>
      </c>
      <c r="AX188" s="14" t="s">
        <v>73</v>
      </c>
      <c r="AY188" s="247" t="s">
        <v>135</v>
      </c>
    </row>
    <row r="189" s="13" customFormat="1">
      <c r="A189" s="13"/>
      <c r="B189" s="226"/>
      <c r="C189" s="227"/>
      <c r="D189" s="228" t="s">
        <v>145</v>
      </c>
      <c r="E189" s="229" t="s">
        <v>1</v>
      </c>
      <c r="F189" s="230" t="s">
        <v>185</v>
      </c>
      <c r="G189" s="227"/>
      <c r="H189" s="229" t="s">
        <v>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145</v>
      </c>
      <c r="AU189" s="236" t="s">
        <v>143</v>
      </c>
      <c r="AV189" s="13" t="s">
        <v>78</v>
      </c>
      <c r="AW189" s="13" t="s">
        <v>30</v>
      </c>
      <c r="AX189" s="13" t="s">
        <v>73</v>
      </c>
      <c r="AY189" s="236" t="s">
        <v>135</v>
      </c>
    </row>
    <row r="190" s="14" customFormat="1">
      <c r="A190" s="14"/>
      <c r="B190" s="237"/>
      <c r="C190" s="238"/>
      <c r="D190" s="228" t="s">
        <v>145</v>
      </c>
      <c r="E190" s="239" t="s">
        <v>1</v>
      </c>
      <c r="F190" s="240" t="s">
        <v>186</v>
      </c>
      <c r="G190" s="238"/>
      <c r="H190" s="241">
        <v>0.96999999999999997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145</v>
      </c>
      <c r="AU190" s="247" t="s">
        <v>143</v>
      </c>
      <c r="AV190" s="14" t="s">
        <v>143</v>
      </c>
      <c r="AW190" s="14" t="s">
        <v>30</v>
      </c>
      <c r="AX190" s="14" t="s">
        <v>73</v>
      </c>
      <c r="AY190" s="247" t="s">
        <v>135</v>
      </c>
    </row>
    <row r="191" s="13" customFormat="1">
      <c r="A191" s="13"/>
      <c r="B191" s="226"/>
      <c r="C191" s="227"/>
      <c r="D191" s="228" t="s">
        <v>145</v>
      </c>
      <c r="E191" s="229" t="s">
        <v>1</v>
      </c>
      <c r="F191" s="230" t="s">
        <v>187</v>
      </c>
      <c r="G191" s="227"/>
      <c r="H191" s="229" t="s">
        <v>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145</v>
      </c>
      <c r="AU191" s="236" t="s">
        <v>143</v>
      </c>
      <c r="AV191" s="13" t="s">
        <v>78</v>
      </c>
      <c r="AW191" s="13" t="s">
        <v>30</v>
      </c>
      <c r="AX191" s="13" t="s">
        <v>73</v>
      </c>
      <c r="AY191" s="236" t="s">
        <v>135</v>
      </c>
    </row>
    <row r="192" s="14" customFormat="1">
      <c r="A192" s="14"/>
      <c r="B192" s="237"/>
      <c r="C192" s="238"/>
      <c r="D192" s="228" t="s">
        <v>145</v>
      </c>
      <c r="E192" s="239" t="s">
        <v>1</v>
      </c>
      <c r="F192" s="240" t="s">
        <v>188</v>
      </c>
      <c r="G192" s="238"/>
      <c r="H192" s="241">
        <v>2.4510000000000001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145</v>
      </c>
      <c r="AU192" s="247" t="s">
        <v>143</v>
      </c>
      <c r="AV192" s="14" t="s">
        <v>143</v>
      </c>
      <c r="AW192" s="14" t="s">
        <v>30</v>
      </c>
      <c r="AX192" s="14" t="s">
        <v>73</v>
      </c>
      <c r="AY192" s="247" t="s">
        <v>135</v>
      </c>
    </row>
    <row r="193" s="13" customFormat="1">
      <c r="A193" s="13"/>
      <c r="B193" s="226"/>
      <c r="C193" s="227"/>
      <c r="D193" s="228" t="s">
        <v>145</v>
      </c>
      <c r="E193" s="229" t="s">
        <v>1</v>
      </c>
      <c r="F193" s="230" t="s">
        <v>189</v>
      </c>
      <c r="G193" s="227"/>
      <c r="H193" s="229" t="s">
        <v>1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145</v>
      </c>
      <c r="AU193" s="236" t="s">
        <v>143</v>
      </c>
      <c r="AV193" s="13" t="s">
        <v>78</v>
      </c>
      <c r="AW193" s="13" t="s">
        <v>30</v>
      </c>
      <c r="AX193" s="13" t="s">
        <v>73</v>
      </c>
      <c r="AY193" s="236" t="s">
        <v>135</v>
      </c>
    </row>
    <row r="194" s="14" customFormat="1">
      <c r="A194" s="14"/>
      <c r="B194" s="237"/>
      <c r="C194" s="238"/>
      <c r="D194" s="228" t="s">
        <v>145</v>
      </c>
      <c r="E194" s="239" t="s">
        <v>1</v>
      </c>
      <c r="F194" s="240" t="s">
        <v>190</v>
      </c>
      <c r="G194" s="238"/>
      <c r="H194" s="241">
        <v>5.1399999999999997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145</v>
      </c>
      <c r="AU194" s="247" t="s">
        <v>143</v>
      </c>
      <c r="AV194" s="14" t="s">
        <v>143</v>
      </c>
      <c r="AW194" s="14" t="s">
        <v>30</v>
      </c>
      <c r="AX194" s="14" t="s">
        <v>73</v>
      </c>
      <c r="AY194" s="247" t="s">
        <v>135</v>
      </c>
    </row>
    <row r="195" s="13" customFormat="1">
      <c r="A195" s="13"/>
      <c r="B195" s="226"/>
      <c r="C195" s="227"/>
      <c r="D195" s="228" t="s">
        <v>145</v>
      </c>
      <c r="E195" s="229" t="s">
        <v>1</v>
      </c>
      <c r="F195" s="230" t="s">
        <v>191</v>
      </c>
      <c r="G195" s="227"/>
      <c r="H195" s="229" t="s">
        <v>1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145</v>
      </c>
      <c r="AU195" s="236" t="s">
        <v>143</v>
      </c>
      <c r="AV195" s="13" t="s">
        <v>78</v>
      </c>
      <c r="AW195" s="13" t="s">
        <v>30</v>
      </c>
      <c r="AX195" s="13" t="s">
        <v>73</v>
      </c>
      <c r="AY195" s="236" t="s">
        <v>135</v>
      </c>
    </row>
    <row r="196" s="14" customFormat="1">
      <c r="A196" s="14"/>
      <c r="B196" s="237"/>
      <c r="C196" s="238"/>
      <c r="D196" s="228" t="s">
        <v>145</v>
      </c>
      <c r="E196" s="239" t="s">
        <v>1</v>
      </c>
      <c r="F196" s="240" t="s">
        <v>192</v>
      </c>
      <c r="G196" s="238"/>
      <c r="H196" s="241">
        <v>10.348000000000001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145</v>
      </c>
      <c r="AU196" s="247" t="s">
        <v>143</v>
      </c>
      <c r="AV196" s="14" t="s">
        <v>143</v>
      </c>
      <c r="AW196" s="14" t="s">
        <v>30</v>
      </c>
      <c r="AX196" s="14" t="s">
        <v>73</v>
      </c>
      <c r="AY196" s="247" t="s">
        <v>135</v>
      </c>
    </row>
    <row r="197" s="13" customFormat="1">
      <c r="A197" s="13"/>
      <c r="B197" s="226"/>
      <c r="C197" s="227"/>
      <c r="D197" s="228" t="s">
        <v>145</v>
      </c>
      <c r="E197" s="229" t="s">
        <v>1</v>
      </c>
      <c r="F197" s="230" t="s">
        <v>193</v>
      </c>
      <c r="G197" s="227"/>
      <c r="H197" s="229" t="s">
        <v>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145</v>
      </c>
      <c r="AU197" s="236" t="s">
        <v>143</v>
      </c>
      <c r="AV197" s="13" t="s">
        <v>78</v>
      </c>
      <c r="AW197" s="13" t="s">
        <v>30</v>
      </c>
      <c r="AX197" s="13" t="s">
        <v>73</v>
      </c>
      <c r="AY197" s="236" t="s">
        <v>135</v>
      </c>
    </row>
    <row r="198" s="14" customFormat="1">
      <c r="A198" s="14"/>
      <c r="B198" s="237"/>
      <c r="C198" s="238"/>
      <c r="D198" s="228" t="s">
        <v>145</v>
      </c>
      <c r="E198" s="239" t="s">
        <v>1</v>
      </c>
      <c r="F198" s="240" t="s">
        <v>194</v>
      </c>
      <c r="G198" s="238"/>
      <c r="H198" s="241">
        <v>16.510999999999999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145</v>
      </c>
      <c r="AU198" s="247" t="s">
        <v>143</v>
      </c>
      <c r="AV198" s="14" t="s">
        <v>143</v>
      </c>
      <c r="AW198" s="14" t="s">
        <v>30</v>
      </c>
      <c r="AX198" s="14" t="s">
        <v>73</v>
      </c>
      <c r="AY198" s="247" t="s">
        <v>135</v>
      </c>
    </row>
    <row r="199" s="15" customFormat="1">
      <c r="A199" s="15"/>
      <c r="B199" s="248"/>
      <c r="C199" s="249"/>
      <c r="D199" s="228" t="s">
        <v>145</v>
      </c>
      <c r="E199" s="250" t="s">
        <v>1</v>
      </c>
      <c r="F199" s="251" t="s">
        <v>148</v>
      </c>
      <c r="G199" s="249"/>
      <c r="H199" s="252">
        <v>42.525999999999996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145</v>
      </c>
      <c r="AU199" s="258" t="s">
        <v>143</v>
      </c>
      <c r="AV199" s="15" t="s">
        <v>142</v>
      </c>
      <c r="AW199" s="15" t="s">
        <v>30</v>
      </c>
      <c r="AX199" s="15" t="s">
        <v>78</v>
      </c>
      <c r="AY199" s="258" t="s">
        <v>135</v>
      </c>
    </row>
    <row r="200" s="2" customFormat="1" ht="21.75" customHeight="1">
      <c r="A200" s="38"/>
      <c r="B200" s="39"/>
      <c r="C200" s="212" t="s">
        <v>198</v>
      </c>
      <c r="D200" s="212" t="s">
        <v>138</v>
      </c>
      <c r="E200" s="213" t="s">
        <v>199</v>
      </c>
      <c r="F200" s="214" t="s">
        <v>200</v>
      </c>
      <c r="G200" s="215" t="s">
        <v>162</v>
      </c>
      <c r="H200" s="216">
        <v>1.3999999999999999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39</v>
      </c>
      <c r="O200" s="91"/>
      <c r="P200" s="222">
        <f>O200*H200</f>
        <v>0</v>
      </c>
      <c r="Q200" s="222">
        <v>0.037999999999999999</v>
      </c>
      <c r="R200" s="222">
        <f>Q200*H200</f>
        <v>0.053199999999999997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142</v>
      </c>
      <c r="AT200" s="224" t="s">
        <v>138</v>
      </c>
      <c r="AU200" s="224" t="s">
        <v>143</v>
      </c>
      <c r="AY200" s="17" t="s">
        <v>135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143</v>
      </c>
      <c r="BK200" s="225">
        <f>ROUND(I200*H200,2)</f>
        <v>0</v>
      </c>
      <c r="BL200" s="17" t="s">
        <v>142</v>
      </c>
      <c r="BM200" s="224" t="s">
        <v>201</v>
      </c>
    </row>
    <row r="201" s="13" customFormat="1">
      <c r="A201" s="13"/>
      <c r="B201" s="226"/>
      <c r="C201" s="227"/>
      <c r="D201" s="228" t="s">
        <v>145</v>
      </c>
      <c r="E201" s="229" t="s">
        <v>1</v>
      </c>
      <c r="F201" s="230" t="s">
        <v>202</v>
      </c>
      <c r="G201" s="227"/>
      <c r="H201" s="229" t="s">
        <v>1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145</v>
      </c>
      <c r="AU201" s="236" t="s">
        <v>143</v>
      </c>
      <c r="AV201" s="13" t="s">
        <v>78</v>
      </c>
      <c r="AW201" s="13" t="s">
        <v>30</v>
      </c>
      <c r="AX201" s="13" t="s">
        <v>73</v>
      </c>
      <c r="AY201" s="236" t="s">
        <v>135</v>
      </c>
    </row>
    <row r="202" s="14" customFormat="1">
      <c r="A202" s="14"/>
      <c r="B202" s="237"/>
      <c r="C202" s="238"/>
      <c r="D202" s="228" t="s">
        <v>145</v>
      </c>
      <c r="E202" s="239" t="s">
        <v>1</v>
      </c>
      <c r="F202" s="240" t="s">
        <v>203</v>
      </c>
      <c r="G202" s="238"/>
      <c r="H202" s="241">
        <v>1.3999999999999999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145</v>
      </c>
      <c r="AU202" s="247" t="s">
        <v>143</v>
      </c>
      <c r="AV202" s="14" t="s">
        <v>143</v>
      </c>
      <c r="AW202" s="14" t="s">
        <v>30</v>
      </c>
      <c r="AX202" s="14" t="s">
        <v>73</v>
      </c>
      <c r="AY202" s="247" t="s">
        <v>135</v>
      </c>
    </row>
    <row r="203" s="15" customFormat="1">
      <c r="A203" s="15"/>
      <c r="B203" s="248"/>
      <c r="C203" s="249"/>
      <c r="D203" s="228" t="s">
        <v>145</v>
      </c>
      <c r="E203" s="250" t="s">
        <v>1</v>
      </c>
      <c r="F203" s="251" t="s">
        <v>148</v>
      </c>
      <c r="G203" s="249"/>
      <c r="H203" s="252">
        <v>1.3999999999999999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145</v>
      </c>
      <c r="AU203" s="258" t="s">
        <v>143</v>
      </c>
      <c r="AV203" s="15" t="s">
        <v>142</v>
      </c>
      <c r="AW203" s="15" t="s">
        <v>30</v>
      </c>
      <c r="AX203" s="15" t="s">
        <v>78</v>
      </c>
      <c r="AY203" s="258" t="s">
        <v>135</v>
      </c>
    </row>
    <row r="204" s="2" customFormat="1" ht="24.15" customHeight="1">
      <c r="A204" s="38"/>
      <c r="B204" s="39"/>
      <c r="C204" s="212" t="s">
        <v>204</v>
      </c>
      <c r="D204" s="212" t="s">
        <v>138</v>
      </c>
      <c r="E204" s="213" t="s">
        <v>205</v>
      </c>
      <c r="F204" s="214" t="s">
        <v>206</v>
      </c>
      <c r="G204" s="215" t="s">
        <v>162</v>
      </c>
      <c r="H204" s="216">
        <v>46.466999999999999</v>
      </c>
      <c r="I204" s="217"/>
      <c r="J204" s="218">
        <f>ROUND(I204*H204,2)</f>
        <v>0</v>
      </c>
      <c r="K204" s="219"/>
      <c r="L204" s="44"/>
      <c r="M204" s="220" t="s">
        <v>1</v>
      </c>
      <c r="N204" s="221" t="s">
        <v>39</v>
      </c>
      <c r="O204" s="91"/>
      <c r="P204" s="222">
        <f>O204*H204</f>
        <v>0</v>
      </c>
      <c r="Q204" s="222">
        <v>0.0073499999999999998</v>
      </c>
      <c r="R204" s="222">
        <f>Q204*H204</f>
        <v>0.34153244999999999</v>
      </c>
      <c r="S204" s="222">
        <v>0</v>
      </c>
      <c r="T204" s="22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4" t="s">
        <v>142</v>
      </c>
      <c r="AT204" s="224" t="s">
        <v>138</v>
      </c>
      <c r="AU204" s="224" t="s">
        <v>143</v>
      </c>
      <c r="AY204" s="17" t="s">
        <v>135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7" t="s">
        <v>143</v>
      </c>
      <c r="BK204" s="225">
        <f>ROUND(I204*H204,2)</f>
        <v>0</v>
      </c>
      <c r="BL204" s="17" t="s">
        <v>142</v>
      </c>
      <c r="BM204" s="224" t="s">
        <v>207</v>
      </c>
    </row>
    <row r="205" s="13" customFormat="1">
      <c r="A205" s="13"/>
      <c r="B205" s="226"/>
      <c r="C205" s="227"/>
      <c r="D205" s="228" t="s">
        <v>145</v>
      </c>
      <c r="E205" s="229" t="s">
        <v>1</v>
      </c>
      <c r="F205" s="230" t="s">
        <v>208</v>
      </c>
      <c r="G205" s="227"/>
      <c r="H205" s="229" t="s">
        <v>1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145</v>
      </c>
      <c r="AU205" s="236" t="s">
        <v>143</v>
      </c>
      <c r="AV205" s="13" t="s">
        <v>78</v>
      </c>
      <c r="AW205" s="13" t="s">
        <v>30</v>
      </c>
      <c r="AX205" s="13" t="s">
        <v>73</v>
      </c>
      <c r="AY205" s="236" t="s">
        <v>135</v>
      </c>
    </row>
    <row r="206" s="14" customFormat="1">
      <c r="A206" s="14"/>
      <c r="B206" s="237"/>
      <c r="C206" s="238"/>
      <c r="D206" s="228" t="s">
        <v>145</v>
      </c>
      <c r="E206" s="239" t="s">
        <v>1</v>
      </c>
      <c r="F206" s="240" t="s">
        <v>209</v>
      </c>
      <c r="G206" s="238"/>
      <c r="H206" s="241">
        <v>1.575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145</v>
      </c>
      <c r="AU206" s="247" t="s">
        <v>143</v>
      </c>
      <c r="AV206" s="14" t="s">
        <v>143</v>
      </c>
      <c r="AW206" s="14" t="s">
        <v>30</v>
      </c>
      <c r="AX206" s="14" t="s">
        <v>73</v>
      </c>
      <c r="AY206" s="247" t="s">
        <v>135</v>
      </c>
    </row>
    <row r="207" s="13" customFormat="1">
      <c r="A207" s="13"/>
      <c r="B207" s="226"/>
      <c r="C207" s="227"/>
      <c r="D207" s="228" t="s">
        <v>145</v>
      </c>
      <c r="E207" s="229" t="s">
        <v>1</v>
      </c>
      <c r="F207" s="230" t="s">
        <v>210</v>
      </c>
      <c r="G207" s="227"/>
      <c r="H207" s="229" t="s">
        <v>1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145</v>
      </c>
      <c r="AU207" s="236" t="s">
        <v>143</v>
      </c>
      <c r="AV207" s="13" t="s">
        <v>78</v>
      </c>
      <c r="AW207" s="13" t="s">
        <v>30</v>
      </c>
      <c r="AX207" s="13" t="s">
        <v>73</v>
      </c>
      <c r="AY207" s="236" t="s">
        <v>135</v>
      </c>
    </row>
    <row r="208" s="14" customFormat="1">
      <c r="A208" s="14"/>
      <c r="B208" s="237"/>
      <c r="C208" s="238"/>
      <c r="D208" s="228" t="s">
        <v>145</v>
      </c>
      <c r="E208" s="239" t="s">
        <v>1</v>
      </c>
      <c r="F208" s="240" t="s">
        <v>211</v>
      </c>
      <c r="G208" s="238"/>
      <c r="H208" s="241">
        <v>4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145</v>
      </c>
      <c r="AU208" s="247" t="s">
        <v>143</v>
      </c>
      <c r="AV208" s="14" t="s">
        <v>143</v>
      </c>
      <c r="AW208" s="14" t="s">
        <v>30</v>
      </c>
      <c r="AX208" s="14" t="s">
        <v>73</v>
      </c>
      <c r="AY208" s="247" t="s">
        <v>135</v>
      </c>
    </row>
    <row r="209" s="13" customFormat="1">
      <c r="A209" s="13"/>
      <c r="B209" s="226"/>
      <c r="C209" s="227"/>
      <c r="D209" s="228" t="s">
        <v>145</v>
      </c>
      <c r="E209" s="229" t="s">
        <v>1</v>
      </c>
      <c r="F209" s="230" t="s">
        <v>202</v>
      </c>
      <c r="G209" s="227"/>
      <c r="H209" s="229" t="s">
        <v>1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145</v>
      </c>
      <c r="AU209" s="236" t="s">
        <v>143</v>
      </c>
      <c r="AV209" s="13" t="s">
        <v>78</v>
      </c>
      <c r="AW209" s="13" t="s">
        <v>30</v>
      </c>
      <c r="AX209" s="13" t="s">
        <v>73</v>
      </c>
      <c r="AY209" s="236" t="s">
        <v>135</v>
      </c>
    </row>
    <row r="210" s="14" customFormat="1">
      <c r="A210" s="14"/>
      <c r="B210" s="237"/>
      <c r="C210" s="238"/>
      <c r="D210" s="228" t="s">
        <v>145</v>
      </c>
      <c r="E210" s="239" t="s">
        <v>1</v>
      </c>
      <c r="F210" s="240" t="s">
        <v>212</v>
      </c>
      <c r="G210" s="238"/>
      <c r="H210" s="241">
        <v>12.5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145</v>
      </c>
      <c r="AU210" s="247" t="s">
        <v>143</v>
      </c>
      <c r="AV210" s="14" t="s">
        <v>143</v>
      </c>
      <c r="AW210" s="14" t="s">
        <v>30</v>
      </c>
      <c r="AX210" s="14" t="s">
        <v>73</v>
      </c>
      <c r="AY210" s="247" t="s">
        <v>135</v>
      </c>
    </row>
    <row r="211" s="13" customFormat="1">
      <c r="A211" s="13"/>
      <c r="B211" s="226"/>
      <c r="C211" s="227"/>
      <c r="D211" s="228" t="s">
        <v>145</v>
      </c>
      <c r="E211" s="229" t="s">
        <v>1</v>
      </c>
      <c r="F211" s="230" t="s">
        <v>164</v>
      </c>
      <c r="G211" s="227"/>
      <c r="H211" s="229" t="s">
        <v>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145</v>
      </c>
      <c r="AU211" s="236" t="s">
        <v>143</v>
      </c>
      <c r="AV211" s="13" t="s">
        <v>78</v>
      </c>
      <c r="AW211" s="13" t="s">
        <v>30</v>
      </c>
      <c r="AX211" s="13" t="s">
        <v>73</v>
      </c>
      <c r="AY211" s="236" t="s">
        <v>135</v>
      </c>
    </row>
    <row r="212" s="14" customFormat="1">
      <c r="A212" s="14"/>
      <c r="B212" s="237"/>
      <c r="C212" s="238"/>
      <c r="D212" s="228" t="s">
        <v>145</v>
      </c>
      <c r="E212" s="239" t="s">
        <v>1</v>
      </c>
      <c r="F212" s="240" t="s">
        <v>213</v>
      </c>
      <c r="G212" s="238"/>
      <c r="H212" s="241">
        <v>7.2000000000000002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145</v>
      </c>
      <c r="AU212" s="247" t="s">
        <v>143</v>
      </c>
      <c r="AV212" s="14" t="s">
        <v>143</v>
      </c>
      <c r="AW212" s="14" t="s">
        <v>30</v>
      </c>
      <c r="AX212" s="14" t="s">
        <v>73</v>
      </c>
      <c r="AY212" s="247" t="s">
        <v>135</v>
      </c>
    </row>
    <row r="213" s="13" customFormat="1">
      <c r="A213" s="13"/>
      <c r="B213" s="226"/>
      <c r="C213" s="227"/>
      <c r="D213" s="228" t="s">
        <v>145</v>
      </c>
      <c r="E213" s="229" t="s">
        <v>1</v>
      </c>
      <c r="F213" s="230" t="s">
        <v>214</v>
      </c>
      <c r="G213" s="227"/>
      <c r="H213" s="229" t="s">
        <v>1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145</v>
      </c>
      <c r="AU213" s="236" t="s">
        <v>143</v>
      </c>
      <c r="AV213" s="13" t="s">
        <v>78</v>
      </c>
      <c r="AW213" s="13" t="s">
        <v>30</v>
      </c>
      <c r="AX213" s="13" t="s">
        <v>73</v>
      </c>
      <c r="AY213" s="236" t="s">
        <v>135</v>
      </c>
    </row>
    <row r="214" s="14" customFormat="1">
      <c r="A214" s="14"/>
      <c r="B214" s="237"/>
      <c r="C214" s="238"/>
      <c r="D214" s="228" t="s">
        <v>145</v>
      </c>
      <c r="E214" s="239" t="s">
        <v>1</v>
      </c>
      <c r="F214" s="240" t="s">
        <v>215</v>
      </c>
      <c r="G214" s="238"/>
      <c r="H214" s="241">
        <v>11.34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145</v>
      </c>
      <c r="AU214" s="247" t="s">
        <v>143</v>
      </c>
      <c r="AV214" s="14" t="s">
        <v>143</v>
      </c>
      <c r="AW214" s="14" t="s">
        <v>30</v>
      </c>
      <c r="AX214" s="14" t="s">
        <v>73</v>
      </c>
      <c r="AY214" s="247" t="s">
        <v>135</v>
      </c>
    </row>
    <row r="215" s="14" customFormat="1">
      <c r="A215" s="14"/>
      <c r="B215" s="237"/>
      <c r="C215" s="238"/>
      <c r="D215" s="228" t="s">
        <v>145</v>
      </c>
      <c r="E215" s="239" t="s">
        <v>1</v>
      </c>
      <c r="F215" s="240" t="s">
        <v>216</v>
      </c>
      <c r="G215" s="238"/>
      <c r="H215" s="241">
        <v>6.5519999999999996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145</v>
      </c>
      <c r="AU215" s="247" t="s">
        <v>143</v>
      </c>
      <c r="AV215" s="14" t="s">
        <v>143</v>
      </c>
      <c r="AW215" s="14" t="s">
        <v>30</v>
      </c>
      <c r="AX215" s="14" t="s">
        <v>73</v>
      </c>
      <c r="AY215" s="247" t="s">
        <v>135</v>
      </c>
    </row>
    <row r="216" s="13" customFormat="1">
      <c r="A216" s="13"/>
      <c r="B216" s="226"/>
      <c r="C216" s="227"/>
      <c r="D216" s="228" t="s">
        <v>145</v>
      </c>
      <c r="E216" s="229" t="s">
        <v>1</v>
      </c>
      <c r="F216" s="230" t="s">
        <v>217</v>
      </c>
      <c r="G216" s="227"/>
      <c r="H216" s="229" t="s">
        <v>1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145</v>
      </c>
      <c r="AU216" s="236" t="s">
        <v>143</v>
      </c>
      <c r="AV216" s="13" t="s">
        <v>78</v>
      </c>
      <c r="AW216" s="13" t="s">
        <v>30</v>
      </c>
      <c r="AX216" s="13" t="s">
        <v>73</v>
      </c>
      <c r="AY216" s="236" t="s">
        <v>135</v>
      </c>
    </row>
    <row r="217" s="14" customFormat="1">
      <c r="A217" s="14"/>
      <c r="B217" s="237"/>
      <c r="C217" s="238"/>
      <c r="D217" s="228" t="s">
        <v>145</v>
      </c>
      <c r="E217" s="239" t="s">
        <v>1</v>
      </c>
      <c r="F217" s="240" t="s">
        <v>218</v>
      </c>
      <c r="G217" s="238"/>
      <c r="H217" s="241">
        <v>3.2999999999999998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145</v>
      </c>
      <c r="AU217" s="247" t="s">
        <v>143</v>
      </c>
      <c r="AV217" s="14" t="s">
        <v>143</v>
      </c>
      <c r="AW217" s="14" t="s">
        <v>30</v>
      </c>
      <c r="AX217" s="14" t="s">
        <v>73</v>
      </c>
      <c r="AY217" s="247" t="s">
        <v>135</v>
      </c>
    </row>
    <row r="218" s="15" customFormat="1">
      <c r="A218" s="15"/>
      <c r="B218" s="248"/>
      <c r="C218" s="249"/>
      <c r="D218" s="228" t="s">
        <v>145</v>
      </c>
      <c r="E218" s="250" t="s">
        <v>1</v>
      </c>
      <c r="F218" s="251" t="s">
        <v>148</v>
      </c>
      <c r="G218" s="249"/>
      <c r="H218" s="252">
        <v>46.466999999999992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8" t="s">
        <v>145</v>
      </c>
      <c r="AU218" s="258" t="s">
        <v>143</v>
      </c>
      <c r="AV218" s="15" t="s">
        <v>142</v>
      </c>
      <c r="AW218" s="15" t="s">
        <v>30</v>
      </c>
      <c r="AX218" s="15" t="s">
        <v>78</v>
      </c>
      <c r="AY218" s="258" t="s">
        <v>135</v>
      </c>
    </row>
    <row r="219" s="2" customFormat="1" ht="24.15" customHeight="1">
      <c r="A219" s="38"/>
      <c r="B219" s="39"/>
      <c r="C219" s="212" t="s">
        <v>219</v>
      </c>
      <c r="D219" s="212" t="s">
        <v>138</v>
      </c>
      <c r="E219" s="213" t="s">
        <v>220</v>
      </c>
      <c r="F219" s="214" t="s">
        <v>221</v>
      </c>
      <c r="G219" s="215" t="s">
        <v>162</v>
      </c>
      <c r="H219" s="216">
        <v>122.979</v>
      </c>
      <c r="I219" s="217"/>
      <c r="J219" s="218">
        <f>ROUND(I219*H219,2)</f>
        <v>0</v>
      </c>
      <c r="K219" s="219"/>
      <c r="L219" s="44"/>
      <c r="M219" s="220" t="s">
        <v>1</v>
      </c>
      <c r="N219" s="221" t="s">
        <v>39</v>
      </c>
      <c r="O219" s="91"/>
      <c r="P219" s="222">
        <f>O219*H219</f>
        <v>0</v>
      </c>
      <c r="Q219" s="222">
        <v>0.00025999999999999998</v>
      </c>
      <c r="R219" s="222">
        <f>Q219*H219</f>
        <v>0.031974539999999996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142</v>
      </c>
      <c r="AT219" s="224" t="s">
        <v>138</v>
      </c>
      <c r="AU219" s="224" t="s">
        <v>143</v>
      </c>
      <c r="AY219" s="17" t="s">
        <v>135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143</v>
      </c>
      <c r="BK219" s="225">
        <f>ROUND(I219*H219,2)</f>
        <v>0</v>
      </c>
      <c r="BL219" s="17" t="s">
        <v>142</v>
      </c>
      <c r="BM219" s="224" t="s">
        <v>222</v>
      </c>
    </row>
    <row r="220" s="13" customFormat="1">
      <c r="A220" s="13"/>
      <c r="B220" s="226"/>
      <c r="C220" s="227"/>
      <c r="D220" s="228" t="s">
        <v>145</v>
      </c>
      <c r="E220" s="229" t="s">
        <v>1</v>
      </c>
      <c r="F220" s="230" t="s">
        <v>183</v>
      </c>
      <c r="G220" s="227"/>
      <c r="H220" s="229" t="s">
        <v>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145</v>
      </c>
      <c r="AU220" s="236" t="s">
        <v>143</v>
      </c>
      <c r="AV220" s="13" t="s">
        <v>78</v>
      </c>
      <c r="AW220" s="13" t="s">
        <v>30</v>
      </c>
      <c r="AX220" s="13" t="s">
        <v>73</v>
      </c>
      <c r="AY220" s="236" t="s">
        <v>135</v>
      </c>
    </row>
    <row r="221" s="14" customFormat="1">
      <c r="A221" s="14"/>
      <c r="B221" s="237"/>
      <c r="C221" s="238"/>
      <c r="D221" s="228" t="s">
        <v>145</v>
      </c>
      <c r="E221" s="239" t="s">
        <v>1</v>
      </c>
      <c r="F221" s="240" t="s">
        <v>223</v>
      </c>
      <c r="G221" s="238"/>
      <c r="H221" s="241">
        <v>29.481000000000002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145</v>
      </c>
      <c r="AU221" s="247" t="s">
        <v>143</v>
      </c>
      <c r="AV221" s="14" t="s">
        <v>143</v>
      </c>
      <c r="AW221" s="14" t="s">
        <v>30</v>
      </c>
      <c r="AX221" s="14" t="s">
        <v>73</v>
      </c>
      <c r="AY221" s="247" t="s">
        <v>135</v>
      </c>
    </row>
    <row r="222" s="13" customFormat="1">
      <c r="A222" s="13"/>
      <c r="B222" s="226"/>
      <c r="C222" s="227"/>
      <c r="D222" s="228" t="s">
        <v>145</v>
      </c>
      <c r="E222" s="229" t="s">
        <v>1</v>
      </c>
      <c r="F222" s="230" t="s">
        <v>224</v>
      </c>
      <c r="G222" s="227"/>
      <c r="H222" s="229" t="s">
        <v>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145</v>
      </c>
      <c r="AU222" s="236" t="s">
        <v>143</v>
      </c>
      <c r="AV222" s="13" t="s">
        <v>78</v>
      </c>
      <c r="AW222" s="13" t="s">
        <v>30</v>
      </c>
      <c r="AX222" s="13" t="s">
        <v>73</v>
      </c>
      <c r="AY222" s="236" t="s">
        <v>135</v>
      </c>
    </row>
    <row r="223" s="14" customFormat="1">
      <c r="A223" s="14"/>
      <c r="B223" s="237"/>
      <c r="C223" s="238"/>
      <c r="D223" s="228" t="s">
        <v>145</v>
      </c>
      <c r="E223" s="239" t="s">
        <v>1</v>
      </c>
      <c r="F223" s="240" t="s">
        <v>225</v>
      </c>
      <c r="G223" s="238"/>
      <c r="H223" s="241">
        <v>8.3409999999999993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145</v>
      </c>
      <c r="AU223" s="247" t="s">
        <v>143</v>
      </c>
      <c r="AV223" s="14" t="s">
        <v>143</v>
      </c>
      <c r="AW223" s="14" t="s">
        <v>30</v>
      </c>
      <c r="AX223" s="14" t="s">
        <v>73</v>
      </c>
      <c r="AY223" s="247" t="s">
        <v>135</v>
      </c>
    </row>
    <row r="224" s="13" customFormat="1">
      <c r="A224" s="13"/>
      <c r="B224" s="226"/>
      <c r="C224" s="227"/>
      <c r="D224" s="228" t="s">
        <v>145</v>
      </c>
      <c r="E224" s="229" t="s">
        <v>1</v>
      </c>
      <c r="F224" s="230" t="s">
        <v>187</v>
      </c>
      <c r="G224" s="227"/>
      <c r="H224" s="229" t="s">
        <v>1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145</v>
      </c>
      <c r="AU224" s="236" t="s">
        <v>143</v>
      </c>
      <c r="AV224" s="13" t="s">
        <v>78</v>
      </c>
      <c r="AW224" s="13" t="s">
        <v>30</v>
      </c>
      <c r="AX224" s="13" t="s">
        <v>73</v>
      </c>
      <c r="AY224" s="236" t="s">
        <v>135</v>
      </c>
    </row>
    <row r="225" s="14" customFormat="1">
      <c r="A225" s="14"/>
      <c r="B225" s="237"/>
      <c r="C225" s="238"/>
      <c r="D225" s="228" t="s">
        <v>145</v>
      </c>
      <c r="E225" s="239" t="s">
        <v>1</v>
      </c>
      <c r="F225" s="240" t="s">
        <v>226</v>
      </c>
      <c r="G225" s="238"/>
      <c r="H225" s="241">
        <v>14.207000000000001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145</v>
      </c>
      <c r="AU225" s="247" t="s">
        <v>143</v>
      </c>
      <c r="AV225" s="14" t="s">
        <v>143</v>
      </c>
      <c r="AW225" s="14" t="s">
        <v>30</v>
      </c>
      <c r="AX225" s="14" t="s">
        <v>73</v>
      </c>
      <c r="AY225" s="247" t="s">
        <v>135</v>
      </c>
    </row>
    <row r="226" s="13" customFormat="1">
      <c r="A226" s="13"/>
      <c r="B226" s="226"/>
      <c r="C226" s="227"/>
      <c r="D226" s="228" t="s">
        <v>145</v>
      </c>
      <c r="E226" s="229" t="s">
        <v>1</v>
      </c>
      <c r="F226" s="230" t="s">
        <v>189</v>
      </c>
      <c r="G226" s="227"/>
      <c r="H226" s="229" t="s">
        <v>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145</v>
      </c>
      <c r="AU226" s="236" t="s">
        <v>143</v>
      </c>
      <c r="AV226" s="13" t="s">
        <v>78</v>
      </c>
      <c r="AW226" s="13" t="s">
        <v>30</v>
      </c>
      <c r="AX226" s="13" t="s">
        <v>73</v>
      </c>
      <c r="AY226" s="236" t="s">
        <v>135</v>
      </c>
    </row>
    <row r="227" s="14" customFormat="1">
      <c r="A227" s="14"/>
      <c r="B227" s="237"/>
      <c r="C227" s="238"/>
      <c r="D227" s="228" t="s">
        <v>145</v>
      </c>
      <c r="E227" s="239" t="s">
        <v>1</v>
      </c>
      <c r="F227" s="240" t="s">
        <v>227</v>
      </c>
      <c r="G227" s="238"/>
      <c r="H227" s="241">
        <v>21.856000000000002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145</v>
      </c>
      <c r="AU227" s="247" t="s">
        <v>143</v>
      </c>
      <c r="AV227" s="14" t="s">
        <v>143</v>
      </c>
      <c r="AW227" s="14" t="s">
        <v>30</v>
      </c>
      <c r="AX227" s="14" t="s">
        <v>73</v>
      </c>
      <c r="AY227" s="247" t="s">
        <v>135</v>
      </c>
    </row>
    <row r="228" s="13" customFormat="1">
      <c r="A228" s="13"/>
      <c r="B228" s="226"/>
      <c r="C228" s="227"/>
      <c r="D228" s="228" t="s">
        <v>145</v>
      </c>
      <c r="E228" s="229" t="s">
        <v>1</v>
      </c>
      <c r="F228" s="230" t="s">
        <v>191</v>
      </c>
      <c r="G228" s="227"/>
      <c r="H228" s="229" t="s">
        <v>1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145</v>
      </c>
      <c r="AU228" s="236" t="s">
        <v>143</v>
      </c>
      <c r="AV228" s="13" t="s">
        <v>78</v>
      </c>
      <c r="AW228" s="13" t="s">
        <v>30</v>
      </c>
      <c r="AX228" s="13" t="s">
        <v>73</v>
      </c>
      <c r="AY228" s="236" t="s">
        <v>135</v>
      </c>
    </row>
    <row r="229" s="14" customFormat="1">
      <c r="A229" s="14"/>
      <c r="B229" s="237"/>
      <c r="C229" s="238"/>
      <c r="D229" s="228" t="s">
        <v>145</v>
      </c>
      <c r="E229" s="239" t="s">
        <v>1</v>
      </c>
      <c r="F229" s="240" t="s">
        <v>228</v>
      </c>
      <c r="G229" s="238"/>
      <c r="H229" s="241">
        <v>30.102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145</v>
      </c>
      <c r="AU229" s="247" t="s">
        <v>143</v>
      </c>
      <c r="AV229" s="14" t="s">
        <v>143</v>
      </c>
      <c r="AW229" s="14" t="s">
        <v>30</v>
      </c>
      <c r="AX229" s="14" t="s">
        <v>73</v>
      </c>
      <c r="AY229" s="247" t="s">
        <v>135</v>
      </c>
    </row>
    <row r="230" s="13" customFormat="1">
      <c r="A230" s="13"/>
      <c r="B230" s="226"/>
      <c r="C230" s="227"/>
      <c r="D230" s="228" t="s">
        <v>145</v>
      </c>
      <c r="E230" s="229" t="s">
        <v>1</v>
      </c>
      <c r="F230" s="230" t="s">
        <v>229</v>
      </c>
      <c r="G230" s="227"/>
      <c r="H230" s="229" t="s">
        <v>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145</v>
      </c>
      <c r="AU230" s="236" t="s">
        <v>143</v>
      </c>
      <c r="AV230" s="13" t="s">
        <v>78</v>
      </c>
      <c r="AW230" s="13" t="s">
        <v>30</v>
      </c>
      <c r="AX230" s="13" t="s">
        <v>73</v>
      </c>
      <c r="AY230" s="236" t="s">
        <v>135</v>
      </c>
    </row>
    <row r="231" s="14" customFormat="1">
      <c r="A231" s="14"/>
      <c r="B231" s="237"/>
      <c r="C231" s="238"/>
      <c r="D231" s="228" t="s">
        <v>145</v>
      </c>
      <c r="E231" s="239" t="s">
        <v>1</v>
      </c>
      <c r="F231" s="240" t="s">
        <v>230</v>
      </c>
      <c r="G231" s="238"/>
      <c r="H231" s="241">
        <v>36.884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145</v>
      </c>
      <c r="AU231" s="247" t="s">
        <v>143</v>
      </c>
      <c r="AV231" s="14" t="s">
        <v>143</v>
      </c>
      <c r="AW231" s="14" t="s">
        <v>30</v>
      </c>
      <c r="AX231" s="14" t="s">
        <v>73</v>
      </c>
      <c r="AY231" s="247" t="s">
        <v>135</v>
      </c>
    </row>
    <row r="232" s="13" customFormat="1">
      <c r="A232" s="13"/>
      <c r="B232" s="226"/>
      <c r="C232" s="227"/>
      <c r="D232" s="228" t="s">
        <v>145</v>
      </c>
      <c r="E232" s="229" t="s">
        <v>1</v>
      </c>
      <c r="F232" s="230" t="s">
        <v>231</v>
      </c>
      <c r="G232" s="227"/>
      <c r="H232" s="229" t="s">
        <v>1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145</v>
      </c>
      <c r="AU232" s="236" t="s">
        <v>143</v>
      </c>
      <c r="AV232" s="13" t="s">
        <v>78</v>
      </c>
      <c r="AW232" s="13" t="s">
        <v>30</v>
      </c>
      <c r="AX232" s="13" t="s">
        <v>73</v>
      </c>
      <c r="AY232" s="236" t="s">
        <v>135</v>
      </c>
    </row>
    <row r="233" s="13" customFormat="1">
      <c r="A233" s="13"/>
      <c r="B233" s="226"/>
      <c r="C233" s="227"/>
      <c r="D233" s="228" t="s">
        <v>145</v>
      </c>
      <c r="E233" s="229" t="s">
        <v>1</v>
      </c>
      <c r="F233" s="230" t="s">
        <v>214</v>
      </c>
      <c r="G233" s="227"/>
      <c r="H233" s="229" t="s">
        <v>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145</v>
      </c>
      <c r="AU233" s="236" t="s">
        <v>143</v>
      </c>
      <c r="AV233" s="13" t="s">
        <v>78</v>
      </c>
      <c r="AW233" s="13" t="s">
        <v>30</v>
      </c>
      <c r="AX233" s="13" t="s">
        <v>73</v>
      </c>
      <c r="AY233" s="236" t="s">
        <v>135</v>
      </c>
    </row>
    <row r="234" s="14" customFormat="1">
      <c r="A234" s="14"/>
      <c r="B234" s="237"/>
      <c r="C234" s="238"/>
      <c r="D234" s="228" t="s">
        <v>145</v>
      </c>
      <c r="E234" s="239" t="s">
        <v>1</v>
      </c>
      <c r="F234" s="240" t="s">
        <v>232</v>
      </c>
      <c r="G234" s="238"/>
      <c r="H234" s="241">
        <v>-11.34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145</v>
      </c>
      <c r="AU234" s="247" t="s">
        <v>143</v>
      </c>
      <c r="AV234" s="14" t="s">
        <v>143</v>
      </c>
      <c r="AW234" s="14" t="s">
        <v>30</v>
      </c>
      <c r="AX234" s="14" t="s">
        <v>73</v>
      </c>
      <c r="AY234" s="247" t="s">
        <v>135</v>
      </c>
    </row>
    <row r="235" s="14" customFormat="1">
      <c r="A235" s="14"/>
      <c r="B235" s="237"/>
      <c r="C235" s="238"/>
      <c r="D235" s="228" t="s">
        <v>145</v>
      </c>
      <c r="E235" s="239" t="s">
        <v>1</v>
      </c>
      <c r="F235" s="240" t="s">
        <v>233</v>
      </c>
      <c r="G235" s="238"/>
      <c r="H235" s="241">
        <v>-6.5519999999999996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145</v>
      </c>
      <c r="AU235" s="247" t="s">
        <v>143</v>
      </c>
      <c r="AV235" s="14" t="s">
        <v>143</v>
      </c>
      <c r="AW235" s="14" t="s">
        <v>30</v>
      </c>
      <c r="AX235" s="14" t="s">
        <v>73</v>
      </c>
      <c r="AY235" s="247" t="s">
        <v>135</v>
      </c>
    </row>
    <row r="236" s="15" customFormat="1">
      <c r="A236" s="15"/>
      <c r="B236" s="248"/>
      <c r="C236" s="249"/>
      <c r="D236" s="228" t="s">
        <v>145</v>
      </c>
      <c r="E236" s="250" t="s">
        <v>1</v>
      </c>
      <c r="F236" s="251" t="s">
        <v>148</v>
      </c>
      <c r="G236" s="249"/>
      <c r="H236" s="252">
        <v>122.97900000000001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8" t="s">
        <v>145</v>
      </c>
      <c r="AU236" s="258" t="s">
        <v>143</v>
      </c>
      <c r="AV236" s="15" t="s">
        <v>142</v>
      </c>
      <c r="AW236" s="15" t="s">
        <v>30</v>
      </c>
      <c r="AX236" s="15" t="s">
        <v>78</v>
      </c>
      <c r="AY236" s="258" t="s">
        <v>135</v>
      </c>
    </row>
    <row r="237" s="2" customFormat="1" ht="21.75" customHeight="1">
      <c r="A237" s="38"/>
      <c r="B237" s="39"/>
      <c r="C237" s="212" t="s">
        <v>8</v>
      </c>
      <c r="D237" s="212" t="s">
        <v>138</v>
      </c>
      <c r="E237" s="213" t="s">
        <v>234</v>
      </c>
      <c r="F237" s="214" t="s">
        <v>235</v>
      </c>
      <c r="G237" s="215" t="s">
        <v>162</v>
      </c>
      <c r="H237" s="216">
        <v>9</v>
      </c>
      <c r="I237" s="217"/>
      <c r="J237" s="218">
        <f>ROUND(I237*H237,2)</f>
        <v>0</v>
      </c>
      <c r="K237" s="219"/>
      <c r="L237" s="44"/>
      <c r="M237" s="220" t="s">
        <v>1</v>
      </c>
      <c r="N237" s="221" t="s">
        <v>39</v>
      </c>
      <c r="O237" s="91"/>
      <c r="P237" s="222">
        <f>O237*H237</f>
        <v>0</v>
      </c>
      <c r="Q237" s="222">
        <v>0.0043800000000000002</v>
      </c>
      <c r="R237" s="222">
        <f>Q237*H237</f>
        <v>0.039420000000000004</v>
      </c>
      <c r="S237" s="222">
        <v>0</v>
      </c>
      <c r="T237" s="22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4" t="s">
        <v>142</v>
      </c>
      <c r="AT237" s="224" t="s">
        <v>138</v>
      </c>
      <c r="AU237" s="224" t="s">
        <v>143</v>
      </c>
      <c r="AY237" s="17" t="s">
        <v>135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7" t="s">
        <v>143</v>
      </c>
      <c r="BK237" s="225">
        <f>ROUND(I237*H237,2)</f>
        <v>0</v>
      </c>
      <c r="BL237" s="17" t="s">
        <v>142</v>
      </c>
      <c r="BM237" s="224" t="s">
        <v>236</v>
      </c>
    </row>
    <row r="238" s="13" customFormat="1">
      <c r="A238" s="13"/>
      <c r="B238" s="226"/>
      <c r="C238" s="227"/>
      <c r="D238" s="228" t="s">
        <v>145</v>
      </c>
      <c r="E238" s="229" t="s">
        <v>1</v>
      </c>
      <c r="F238" s="230" t="s">
        <v>237</v>
      </c>
      <c r="G238" s="227"/>
      <c r="H238" s="229" t="s">
        <v>1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145</v>
      </c>
      <c r="AU238" s="236" t="s">
        <v>143</v>
      </c>
      <c r="AV238" s="13" t="s">
        <v>78</v>
      </c>
      <c r="AW238" s="13" t="s">
        <v>30</v>
      </c>
      <c r="AX238" s="13" t="s">
        <v>73</v>
      </c>
      <c r="AY238" s="236" t="s">
        <v>135</v>
      </c>
    </row>
    <row r="239" s="14" customFormat="1">
      <c r="A239" s="14"/>
      <c r="B239" s="237"/>
      <c r="C239" s="238"/>
      <c r="D239" s="228" t="s">
        <v>145</v>
      </c>
      <c r="E239" s="239" t="s">
        <v>1</v>
      </c>
      <c r="F239" s="240" t="s">
        <v>238</v>
      </c>
      <c r="G239" s="238"/>
      <c r="H239" s="241">
        <v>7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145</v>
      </c>
      <c r="AU239" s="247" t="s">
        <v>143</v>
      </c>
      <c r="AV239" s="14" t="s">
        <v>143</v>
      </c>
      <c r="AW239" s="14" t="s">
        <v>30</v>
      </c>
      <c r="AX239" s="14" t="s">
        <v>73</v>
      </c>
      <c r="AY239" s="247" t="s">
        <v>135</v>
      </c>
    </row>
    <row r="240" s="13" customFormat="1">
      <c r="A240" s="13"/>
      <c r="B240" s="226"/>
      <c r="C240" s="227"/>
      <c r="D240" s="228" t="s">
        <v>145</v>
      </c>
      <c r="E240" s="229" t="s">
        <v>1</v>
      </c>
      <c r="F240" s="230" t="s">
        <v>239</v>
      </c>
      <c r="G240" s="227"/>
      <c r="H240" s="229" t="s">
        <v>1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145</v>
      </c>
      <c r="AU240" s="236" t="s">
        <v>143</v>
      </c>
      <c r="AV240" s="13" t="s">
        <v>78</v>
      </c>
      <c r="AW240" s="13" t="s">
        <v>30</v>
      </c>
      <c r="AX240" s="13" t="s">
        <v>73</v>
      </c>
      <c r="AY240" s="236" t="s">
        <v>135</v>
      </c>
    </row>
    <row r="241" s="14" customFormat="1">
      <c r="A241" s="14"/>
      <c r="B241" s="237"/>
      <c r="C241" s="238"/>
      <c r="D241" s="228" t="s">
        <v>145</v>
      </c>
      <c r="E241" s="239" t="s">
        <v>1</v>
      </c>
      <c r="F241" s="240" t="s">
        <v>143</v>
      </c>
      <c r="G241" s="238"/>
      <c r="H241" s="241">
        <v>2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145</v>
      </c>
      <c r="AU241" s="247" t="s">
        <v>143</v>
      </c>
      <c r="AV241" s="14" t="s">
        <v>143</v>
      </c>
      <c r="AW241" s="14" t="s">
        <v>30</v>
      </c>
      <c r="AX241" s="14" t="s">
        <v>73</v>
      </c>
      <c r="AY241" s="247" t="s">
        <v>135</v>
      </c>
    </row>
    <row r="242" s="15" customFormat="1">
      <c r="A242" s="15"/>
      <c r="B242" s="248"/>
      <c r="C242" s="249"/>
      <c r="D242" s="228" t="s">
        <v>145</v>
      </c>
      <c r="E242" s="250" t="s">
        <v>1</v>
      </c>
      <c r="F242" s="251" t="s">
        <v>148</v>
      </c>
      <c r="G242" s="249"/>
      <c r="H242" s="252">
        <v>9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8" t="s">
        <v>145</v>
      </c>
      <c r="AU242" s="258" t="s">
        <v>143</v>
      </c>
      <c r="AV242" s="15" t="s">
        <v>142</v>
      </c>
      <c r="AW242" s="15" t="s">
        <v>30</v>
      </c>
      <c r="AX242" s="15" t="s">
        <v>78</v>
      </c>
      <c r="AY242" s="258" t="s">
        <v>135</v>
      </c>
    </row>
    <row r="243" s="2" customFormat="1" ht="16.5" customHeight="1">
      <c r="A243" s="38"/>
      <c r="B243" s="39"/>
      <c r="C243" s="212" t="s">
        <v>240</v>
      </c>
      <c r="D243" s="212" t="s">
        <v>138</v>
      </c>
      <c r="E243" s="213" t="s">
        <v>241</v>
      </c>
      <c r="F243" s="214" t="s">
        <v>242</v>
      </c>
      <c r="G243" s="215" t="s">
        <v>162</v>
      </c>
      <c r="H243" s="216">
        <v>122.979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39</v>
      </c>
      <c r="O243" s="91"/>
      <c r="P243" s="222">
        <f>O243*H243</f>
        <v>0</v>
      </c>
      <c r="Q243" s="222">
        <v>0.0040000000000000001</v>
      </c>
      <c r="R243" s="222">
        <f>Q243*H243</f>
        <v>0.49191600000000002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142</v>
      </c>
      <c r="AT243" s="224" t="s">
        <v>138</v>
      </c>
      <c r="AU243" s="224" t="s">
        <v>143</v>
      </c>
      <c r="AY243" s="17" t="s">
        <v>135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143</v>
      </c>
      <c r="BK243" s="225">
        <f>ROUND(I243*H243,2)</f>
        <v>0</v>
      </c>
      <c r="BL243" s="17" t="s">
        <v>142</v>
      </c>
      <c r="BM243" s="224" t="s">
        <v>243</v>
      </c>
    </row>
    <row r="244" s="13" customFormat="1">
      <c r="A244" s="13"/>
      <c r="B244" s="226"/>
      <c r="C244" s="227"/>
      <c r="D244" s="228" t="s">
        <v>145</v>
      </c>
      <c r="E244" s="229" t="s">
        <v>1</v>
      </c>
      <c r="F244" s="230" t="s">
        <v>183</v>
      </c>
      <c r="G244" s="227"/>
      <c r="H244" s="229" t="s">
        <v>1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145</v>
      </c>
      <c r="AU244" s="236" t="s">
        <v>143</v>
      </c>
      <c r="AV244" s="13" t="s">
        <v>78</v>
      </c>
      <c r="AW244" s="13" t="s">
        <v>30</v>
      </c>
      <c r="AX244" s="13" t="s">
        <v>73</v>
      </c>
      <c r="AY244" s="236" t="s">
        <v>135</v>
      </c>
    </row>
    <row r="245" s="14" customFormat="1">
      <c r="A245" s="14"/>
      <c r="B245" s="237"/>
      <c r="C245" s="238"/>
      <c r="D245" s="228" t="s">
        <v>145</v>
      </c>
      <c r="E245" s="239" t="s">
        <v>1</v>
      </c>
      <c r="F245" s="240" t="s">
        <v>223</v>
      </c>
      <c r="G245" s="238"/>
      <c r="H245" s="241">
        <v>29.481000000000002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145</v>
      </c>
      <c r="AU245" s="247" t="s">
        <v>143</v>
      </c>
      <c r="AV245" s="14" t="s">
        <v>143</v>
      </c>
      <c r="AW245" s="14" t="s">
        <v>30</v>
      </c>
      <c r="AX245" s="14" t="s">
        <v>73</v>
      </c>
      <c r="AY245" s="247" t="s">
        <v>135</v>
      </c>
    </row>
    <row r="246" s="13" customFormat="1">
      <c r="A246" s="13"/>
      <c r="B246" s="226"/>
      <c r="C246" s="227"/>
      <c r="D246" s="228" t="s">
        <v>145</v>
      </c>
      <c r="E246" s="229" t="s">
        <v>1</v>
      </c>
      <c r="F246" s="230" t="s">
        <v>224</v>
      </c>
      <c r="G246" s="227"/>
      <c r="H246" s="229" t="s">
        <v>1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145</v>
      </c>
      <c r="AU246" s="236" t="s">
        <v>143</v>
      </c>
      <c r="AV246" s="13" t="s">
        <v>78</v>
      </c>
      <c r="AW246" s="13" t="s">
        <v>30</v>
      </c>
      <c r="AX246" s="13" t="s">
        <v>73</v>
      </c>
      <c r="AY246" s="236" t="s">
        <v>135</v>
      </c>
    </row>
    <row r="247" s="14" customFormat="1">
      <c r="A247" s="14"/>
      <c r="B247" s="237"/>
      <c r="C247" s="238"/>
      <c r="D247" s="228" t="s">
        <v>145</v>
      </c>
      <c r="E247" s="239" t="s">
        <v>1</v>
      </c>
      <c r="F247" s="240" t="s">
        <v>225</v>
      </c>
      <c r="G247" s="238"/>
      <c r="H247" s="241">
        <v>8.3409999999999993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145</v>
      </c>
      <c r="AU247" s="247" t="s">
        <v>143</v>
      </c>
      <c r="AV247" s="14" t="s">
        <v>143</v>
      </c>
      <c r="AW247" s="14" t="s">
        <v>30</v>
      </c>
      <c r="AX247" s="14" t="s">
        <v>73</v>
      </c>
      <c r="AY247" s="247" t="s">
        <v>135</v>
      </c>
    </row>
    <row r="248" s="13" customFormat="1">
      <c r="A248" s="13"/>
      <c r="B248" s="226"/>
      <c r="C248" s="227"/>
      <c r="D248" s="228" t="s">
        <v>145</v>
      </c>
      <c r="E248" s="229" t="s">
        <v>1</v>
      </c>
      <c r="F248" s="230" t="s">
        <v>187</v>
      </c>
      <c r="G248" s="227"/>
      <c r="H248" s="229" t="s">
        <v>1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145</v>
      </c>
      <c r="AU248" s="236" t="s">
        <v>143</v>
      </c>
      <c r="AV248" s="13" t="s">
        <v>78</v>
      </c>
      <c r="AW248" s="13" t="s">
        <v>30</v>
      </c>
      <c r="AX248" s="13" t="s">
        <v>73</v>
      </c>
      <c r="AY248" s="236" t="s">
        <v>135</v>
      </c>
    </row>
    <row r="249" s="14" customFormat="1">
      <c r="A249" s="14"/>
      <c r="B249" s="237"/>
      <c r="C249" s="238"/>
      <c r="D249" s="228" t="s">
        <v>145</v>
      </c>
      <c r="E249" s="239" t="s">
        <v>1</v>
      </c>
      <c r="F249" s="240" t="s">
        <v>226</v>
      </c>
      <c r="G249" s="238"/>
      <c r="H249" s="241">
        <v>14.207000000000001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145</v>
      </c>
      <c r="AU249" s="247" t="s">
        <v>143</v>
      </c>
      <c r="AV249" s="14" t="s">
        <v>143</v>
      </c>
      <c r="AW249" s="14" t="s">
        <v>30</v>
      </c>
      <c r="AX249" s="14" t="s">
        <v>73</v>
      </c>
      <c r="AY249" s="247" t="s">
        <v>135</v>
      </c>
    </row>
    <row r="250" s="13" customFormat="1">
      <c r="A250" s="13"/>
      <c r="B250" s="226"/>
      <c r="C250" s="227"/>
      <c r="D250" s="228" t="s">
        <v>145</v>
      </c>
      <c r="E250" s="229" t="s">
        <v>1</v>
      </c>
      <c r="F250" s="230" t="s">
        <v>189</v>
      </c>
      <c r="G250" s="227"/>
      <c r="H250" s="229" t="s">
        <v>1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145</v>
      </c>
      <c r="AU250" s="236" t="s">
        <v>143</v>
      </c>
      <c r="AV250" s="13" t="s">
        <v>78</v>
      </c>
      <c r="AW250" s="13" t="s">
        <v>30</v>
      </c>
      <c r="AX250" s="13" t="s">
        <v>73</v>
      </c>
      <c r="AY250" s="236" t="s">
        <v>135</v>
      </c>
    </row>
    <row r="251" s="14" customFormat="1">
      <c r="A251" s="14"/>
      <c r="B251" s="237"/>
      <c r="C251" s="238"/>
      <c r="D251" s="228" t="s">
        <v>145</v>
      </c>
      <c r="E251" s="239" t="s">
        <v>1</v>
      </c>
      <c r="F251" s="240" t="s">
        <v>227</v>
      </c>
      <c r="G251" s="238"/>
      <c r="H251" s="241">
        <v>21.856000000000002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145</v>
      </c>
      <c r="AU251" s="247" t="s">
        <v>143</v>
      </c>
      <c r="AV251" s="14" t="s">
        <v>143</v>
      </c>
      <c r="AW251" s="14" t="s">
        <v>30</v>
      </c>
      <c r="AX251" s="14" t="s">
        <v>73</v>
      </c>
      <c r="AY251" s="247" t="s">
        <v>135</v>
      </c>
    </row>
    <row r="252" s="13" customFormat="1">
      <c r="A252" s="13"/>
      <c r="B252" s="226"/>
      <c r="C252" s="227"/>
      <c r="D252" s="228" t="s">
        <v>145</v>
      </c>
      <c r="E252" s="229" t="s">
        <v>1</v>
      </c>
      <c r="F252" s="230" t="s">
        <v>191</v>
      </c>
      <c r="G252" s="227"/>
      <c r="H252" s="229" t="s">
        <v>1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145</v>
      </c>
      <c r="AU252" s="236" t="s">
        <v>143</v>
      </c>
      <c r="AV252" s="13" t="s">
        <v>78</v>
      </c>
      <c r="AW252" s="13" t="s">
        <v>30</v>
      </c>
      <c r="AX252" s="13" t="s">
        <v>73</v>
      </c>
      <c r="AY252" s="236" t="s">
        <v>135</v>
      </c>
    </row>
    <row r="253" s="14" customFormat="1">
      <c r="A253" s="14"/>
      <c r="B253" s="237"/>
      <c r="C253" s="238"/>
      <c r="D253" s="228" t="s">
        <v>145</v>
      </c>
      <c r="E253" s="239" t="s">
        <v>1</v>
      </c>
      <c r="F253" s="240" t="s">
        <v>228</v>
      </c>
      <c r="G253" s="238"/>
      <c r="H253" s="241">
        <v>30.102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145</v>
      </c>
      <c r="AU253" s="247" t="s">
        <v>143</v>
      </c>
      <c r="AV253" s="14" t="s">
        <v>143</v>
      </c>
      <c r="AW253" s="14" t="s">
        <v>30</v>
      </c>
      <c r="AX253" s="14" t="s">
        <v>73</v>
      </c>
      <c r="AY253" s="247" t="s">
        <v>135</v>
      </c>
    </row>
    <row r="254" s="13" customFormat="1">
      <c r="A254" s="13"/>
      <c r="B254" s="226"/>
      <c r="C254" s="227"/>
      <c r="D254" s="228" t="s">
        <v>145</v>
      </c>
      <c r="E254" s="229" t="s">
        <v>1</v>
      </c>
      <c r="F254" s="230" t="s">
        <v>229</v>
      </c>
      <c r="G254" s="227"/>
      <c r="H254" s="229" t="s">
        <v>1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145</v>
      </c>
      <c r="AU254" s="236" t="s">
        <v>143</v>
      </c>
      <c r="AV254" s="13" t="s">
        <v>78</v>
      </c>
      <c r="AW254" s="13" t="s">
        <v>30</v>
      </c>
      <c r="AX254" s="13" t="s">
        <v>73</v>
      </c>
      <c r="AY254" s="236" t="s">
        <v>135</v>
      </c>
    </row>
    <row r="255" s="14" customFormat="1">
      <c r="A255" s="14"/>
      <c r="B255" s="237"/>
      <c r="C255" s="238"/>
      <c r="D255" s="228" t="s">
        <v>145</v>
      </c>
      <c r="E255" s="239" t="s">
        <v>1</v>
      </c>
      <c r="F255" s="240" t="s">
        <v>230</v>
      </c>
      <c r="G255" s="238"/>
      <c r="H255" s="241">
        <v>36.884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145</v>
      </c>
      <c r="AU255" s="247" t="s">
        <v>143</v>
      </c>
      <c r="AV255" s="14" t="s">
        <v>143</v>
      </c>
      <c r="AW255" s="14" t="s">
        <v>30</v>
      </c>
      <c r="AX255" s="14" t="s">
        <v>73</v>
      </c>
      <c r="AY255" s="247" t="s">
        <v>135</v>
      </c>
    </row>
    <row r="256" s="13" customFormat="1">
      <c r="A256" s="13"/>
      <c r="B256" s="226"/>
      <c r="C256" s="227"/>
      <c r="D256" s="228" t="s">
        <v>145</v>
      </c>
      <c r="E256" s="229" t="s">
        <v>1</v>
      </c>
      <c r="F256" s="230" t="s">
        <v>231</v>
      </c>
      <c r="G256" s="227"/>
      <c r="H256" s="229" t="s">
        <v>1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145</v>
      </c>
      <c r="AU256" s="236" t="s">
        <v>143</v>
      </c>
      <c r="AV256" s="13" t="s">
        <v>78</v>
      </c>
      <c r="AW256" s="13" t="s">
        <v>30</v>
      </c>
      <c r="AX256" s="13" t="s">
        <v>73</v>
      </c>
      <c r="AY256" s="236" t="s">
        <v>135</v>
      </c>
    </row>
    <row r="257" s="13" customFormat="1">
      <c r="A257" s="13"/>
      <c r="B257" s="226"/>
      <c r="C257" s="227"/>
      <c r="D257" s="228" t="s">
        <v>145</v>
      </c>
      <c r="E257" s="229" t="s">
        <v>1</v>
      </c>
      <c r="F257" s="230" t="s">
        <v>214</v>
      </c>
      <c r="G257" s="227"/>
      <c r="H257" s="229" t="s">
        <v>1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145</v>
      </c>
      <c r="AU257" s="236" t="s">
        <v>143</v>
      </c>
      <c r="AV257" s="13" t="s">
        <v>78</v>
      </c>
      <c r="AW257" s="13" t="s">
        <v>30</v>
      </c>
      <c r="AX257" s="13" t="s">
        <v>73</v>
      </c>
      <c r="AY257" s="236" t="s">
        <v>135</v>
      </c>
    </row>
    <row r="258" s="14" customFormat="1">
      <c r="A258" s="14"/>
      <c r="B258" s="237"/>
      <c r="C258" s="238"/>
      <c r="D258" s="228" t="s">
        <v>145</v>
      </c>
      <c r="E258" s="239" t="s">
        <v>1</v>
      </c>
      <c r="F258" s="240" t="s">
        <v>232</v>
      </c>
      <c r="G258" s="238"/>
      <c r="H258" s="241">
        <v>-11.34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145</v>
      </c>
      <c r="AU258" s="247" t="s">
        <v>143</v>
      </c>
      <c r="AV258" s="14" t="s">
        <v>143</v>
      </c>
      <c r="AW258" s="14" t="s">
        <v>30</v>
      </c>
      <c r="AX258" s="14" t="s">
        <v>73</v>
      </c>
      <c r="AY258" s="247" t="s">
        <v>135</v>
      </c>
    </row>
    <row r="259" s="14" customFormat="1">
      <c r="A259" s="14"/>
      <c r="B259" s="237"/>
      <c r="C259" s="238"/>
      <c r="D259" s="228" t="s">
        <v>145</v>
      </c>
      <c r="E259" s="239" t="s">
        <v>1</v>
      </c>
      <c r="F259" s="240" t="s">
        <v>233</v>
      </c>
      <c r="G259" s="238"/>
      <c r="H259" s="241">
        <v>-6.5519999999999996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145</v>
      </c>
      <c r="AU259" s="247" t="s">
        <v>143</v>
      </c>
      <c r="AV259" s="14" t="s">
        <v>143</v>
      </c>
      <c r="AW259" s="14" t="s">
        <v>30</v>
      </c>
      <c r="AX259" s="14" t="s">
        <v>73</v>
      </c>
      <c r="AY259" s="247" t="s">
        <v>135</v>
      </c>
    </row>
    <row r="260" s="15" customFormat="1">
      <c r="A260" s="15"/>
      <c r="B260" s="248"/>
      <c r="C260" s="249"/>
      <c r="D260" s="228" t="s">
        <v>145</v>
      </c>
      <c r="E260" s="250" t="s">
        <v>1</v>
      </c>
      <c r="F260" s="251" t="s">
        <v>148</v>
      </c>
      <c r="G260" s="249"/>
      <c r="H260" s="252">
        <v>122.97900000000001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8" t="s">
        <v>145</v>
      </c>
      <c r="AU260" s="258" t="s">
        <v>143</v>
      </c>
      <c r="AV260" s="15" t="s">
        <v>142</v>
      </c>
      <c r="AW260" s="15" t="s">
        <v>30</v>
      </c>
      <c r="AX260" s="15" t="s">
        <v>78</v>
      </c>
      <c r="AY260" s="258" t="s">
        <v>135</v>
      </c>
    </row>
    <row r="261" s="2" customFormat="1" ht="21.75" customHeight="1">
      <c r="A261" s="38"/>
      <c r="B261" s="39"/>
      <c r="C261" s="212" t="s">
        <v>244</v>
      </c>
      <c r="D261" s="212" t="s">
        <v>138</v>
      </c>
      <c r="E261" s="213" t="s">
        <v>245</v>
      </c>
      <c r="F261" s="214" t="s">
        <v>246</v>
      </c>
      <c r="G261" s="215" t="s">
        <v>162</v>
      </c>
      <c r="H261" s="216">
        <v>18.074999999999999</v>
      </c>
      <c r="I261" s="217"/>
      <c r="J261" s="218">
        <f>ROUND(I261*H261,2)</f>
        <v>0</v>
      </c>
      <c r="K261" s="219"/>
      <c r="L261" s="44"/>
      <c r="M261" s="220" t="s">
        <v>1</v>
      </c>
      <c r="N261" s="221" t="s">
        <v>39</v>
      </c>
      <c r="O261" s="91"/>
      <c r="P261" s="222">
        <f>O261*H261</f>
        <v>0</v>
      </c>
      <c r="Q261" s="222">
        <v>0.037999999999999999</v>
      </c>
      <c r="R261" s="222">
        <f>Q261*H261</f>
        <v>0.68684999999999996</v>
      </c>
      <c r="S261" s="222">
        <v>0</v>
      </c>
      <c r="T261" s="223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4" t="s">
        <v>142</v>
      </c>
      <c r="AT261" s="224" t="s">
        <v>138</v>
      </c>
      <c r="AU261" s="224" t="s">
        <v>143</v>
      </c>
      <c r="AY261" s="17" t="s">
        <v>135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7" t="s">
        <v>143</v>
      </c>
      <c r="BK261" s="225">
        <f>ROUND(I261*H261,2)</f>
        <v>0</v>
      </c>
      <c r="BL261" s="17" t="s">
        <v>142</v>
      </c>
      <c r="BM261" s="224" t="s">
        <v>247</v>
      </c>
    </row>
    <row r="262" s="13" customFormat="1">
      <c r="A262" s="13"/>
      <c r="B262" s="226"/>
      <c r="C262" s="227"/>
      <c r="D262" s="228" t="s">
        <v>145</v>
      </c>
      <c r="E262" s="229" t="s">
        <v>1</v>
      </c>
      <c r="F262" s="230" t="s">
        <v>208</v>
      </c>
      <c r="G262" s="227"/>
      <c r="H262" s="229" t="s">
        <v>1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145</v>
      </c>
      <c r="AU262" s="236" t="s">
        <v>143</v>
      </c>
      <c r="AV262" s="13" t="s">
        <v>78</v>
      </c>
      <c r="AW262" s="13" t="s">
        <v>30</v>
      </c>
      <c r="AX262" s="13" t="s">
        <v>73</v>
      </c>
      <c r="AY262" s="236" t="s">
        <v>135</v>
      </c>
    </row>
    <row r="263" s="14" customFormat="1">
      <c r="A263" s="14"/>
      <c r="B263" s="237"/>
      <c r="C263" s="238"/>
      <c r="D263" s="228" t="s">
        <v>145</v>
      </c>
      <c r="E263" s="239" t="s">
        <v>1</v>
      </c>
      <c r="F263" s="240" t="s">
        <v>209</v>
      </c>
      <c r="G263" s="238"/>
      <c r="H263" s="241">
        <v>1.575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145</v>
      </c>
      <c r="AU263" s="247" t="s">
        <v>143</v>
      </c>
      <c r="AV263" s="14" t="s">
        <v>143</v>
      </c>
      <c r="AW263" s="14" t="s">
        <v>30</v>
      </c>
      <c r="AX263" s="14" t="s">
        <v>73</v>
      </c>
      <c r="AY263" s="247" t="s">
        <v>135</v>
      </c>
    </row>
    <row r="264" s="13" customFormat="1">
      <c r="A264" s="13"/>
      <c r="B264" s="226"/>
      <c r="C264" s="227"/>
      <c r="D264" s="228" t="s">
        <v>145</v>
      </c>
      <c r="E264" s="229" t="s">
        <v>1</v>
      </c>
      <c r="F264" s="230" t="s">
        <v>210</v>
      </c>
      <c r="G264" s="227"/>
      <c r="H264" s="229" t="s">
        <v>1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145</v>
      </c>
      <c r="AU264" s="236" t="s">
        <v>143</v>
      </c>
      <c r="AV264" s="13" t="s">
        <v>78</v>
      </c>
      <c r="AW264" s="13" t="s">
        <v>30</v>
      </c>
      <c r="AX264" s="13" t="s">
        <v>73</v>
      </c>
      <c r="AY264" s="236" t="s">
        <v>135</v>
      </c>
    </row>
    <row r="265" s="14" customFormat="1">
      <c r="A265" s="14"/>
      <c r="B265" s="237"/>
      <c r="C265" s="238"/>
      <c r="D265" s="228" t="s">
        <v>145</v>
      </c>
      <c r="E265" s="239" t="s">
        <v>1</v>
      </c>
      <c r="F265" s="240" t="s">
        <v>211</v>
      </c>
      <c r="G265" s="238"/>
      <c r="H265" s="241">
        <v>4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145</v>
      </c>
      <c r="AU265" s="247" t="s">
        <v>143</v>
      </c>
      <c r="AV265" s="14" t="s">
        <v>143</v>
      </c>
      <c r="AW265" s="14" t="s">
        <v>30</v>
      </c>
      <c r="AX265" s="14" t="s">
        <v>73</v>
      </c>
      <c r="AY265" s="247" t="s">
        <v>135</v>
      </c>
    </row>
    <row r="266" s="13" customFormat="1">
      <c r="A266" s="13"/>
      <c r="B266" s="226"/>
      <c r="C266" s="227"/>
      <c r="D266" s="228" t="s">
        <v>145</v>
      </c>
      <c r="E266" s="229" t="s">
        <v>1</v>
      </c>
      <c r="F266" s="230" t="s">
        <v>202</v>
      </c>
      <c r="G266" s="227"/>
      <c r="H266" s="229" t="s">
        <v>1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145</v>
      </c>
      <c r="AU266" s="236" t="s">
        <v>143</v>
      </c>
      <c r="AV266" s="13" t="s">
        <v>78</v>
      </c>
      <c r="AW266" s="13" t="s">
        <v>30</v>
      </c>
      <c r="AX266" s="13" t="s">
        <v>73</v>
      </c>
      <c r="AY266" s="236" t="s">
        <v>135</v>
      </c>
    </row>
    <row r="267" s="14" customFormat="1">
      <c r="A267" s="14"/>
      <c r="B267" s="237"/>
      <c r="C267" s="238"/>
      <c r="D267" s="228" t="s">
        <v>145</v>
      </c>
      <c r="E267" s="239" t="s">
        <v>1</v>
      </c>
      <c r="F267" s="240" t="s">
        <v>212</v>
      </c>
      <c r="G267" s="238"/>
      <c r="H267" s="241">
        <v>12.5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145</v>
      </c>
      <c r="AU267" s="247" t="s">
        <v>143</v>
      </c>
      <c r="AV267" s="14" t="s">
        <v>143</v>
      </c>
      <c r="AW267" s="14" t="s">
        <v>30</v>
      </c>
      <c r="AX267" s="14" t="s">
        <v>73</v>
      </c>
      <c r="AY267" s="247" t="s">
        <v>135</v>
      </c>
    </row>
    <row r="268" s="15" customFormat="1">
      <c r="A268" s="15"/>
      <c r="B268" s="248"/>
      <c r="C268" s="249"/>
      <c r="D268" s="228" t="s">
        <v>145</v>
      </c>
      <c r="E268" s="250" t="s">
        <v>1</v>
      </c>
      <c r="F268" s="251" t="s">
        <v>148</v>
      </c>
      <c r="G268" s="249"/>
      <c r="H268" s="252">
        <v>18.074999999999999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8" t="s">
        <v>145</v>
      </c>
      <c r="AU268" s="258" t="s">
        <v>143</v>
      </c>
      <c r="AV268" s="15" t="s">
        <v>142</v>
      </c>
      <c r="AW268" s="15" t="s">
        <v>30</v>
      </c>
      <c r="AX268" s="15" t="s">
        <v>78</v>
      </c>
      <c r="AY268" s="258" t="s">
        <v>135</v>
      </c>
    </row>
    <row r="269" s="2" customFormat="1" ht="24.15" customHeight="1">
      <c r="A269" s="38"/>
      <c r="B269" s="39"/>
      <c r="C269" s="212" t="s">
        <v>248</v>
      </c>
      <c r="D269" s="212" t="s">
        <v>138</v>
      </c>
      <c r="E269" s="213" t="s">
        <v>249</v>
      </c>
      <c r="F269" s="214" t="s">
        <v>250</v>
      </c>
      <c r="G269" s="215" t="s">
        <v>157</v>
      </c>
      <c r="H269" s="216">
        <v>16</v>
      </c>
      <c r="I269" s="217"/>
      <c r="J269" s="218">
        <f>ROUND(I269*H269,2)</f>
        <v>0</v>
      </c>
      <c r="K269" s="219"/>
      <c r="L269" s="44"/>
      <c r="M269" s="220" t="s">
        <v>1</v>
      </c>
      <c r="N269" s="221" t="s">
        <v>39</v>
      </c>
      <c r="O269" s="91"/>
      <c r="P269" s="222">
        <f>O269*H269</f>
        <v>0</v>
      </c>
      <c r="Q269" s="222">
        <v>0.0092999999999999992</v>
      </c>
      <c r="R269" s="222">
        <f>Q269*H269</f>
        <v>0.14879999999999999</v>
      </c>
      <c r="S269" s="222">
        <v>0</v>
      </c>
      <c r="T269" s="22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4" t="s">
        <v>142</v>
      </c>
      <c r="AT269" s="224" t="s">
        <v>138</v>
      </c>
      <c r="AU269" s="224" t="s">
        <v>143</v>
      </c>
      <c r="AY269" s="17" t="s">
        <v>135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7" t="s">
        <v>143</v>
      </c>
      <c r="BK269" s="225">
        <f>ROUND(I269*H269,2)</f>
        <v>0</v>
      </c>
      <c r="BL269" s="17" t="s">
        <v>142</v>
      </c>
      <c r="BM269" s="224" t="s">
        <v>251</v>
      </c>
    </row>
    <row r="270" s="13" customFormat="1">
      <c r="A270" s="13"/>
      <c r="B270" s="226"/>
      <c r="C270" s="227"/>
      <c r="D270" s="228" t="s">
        <v>145</v>
      </c>
      <c r="E270" s="229" t="s">
        <v>1</v>
      </c>
      <c r="F270" s="230" t="s">
        <v>159</v>
      </c>
      <c r="G270" s="227"/>
      <c r="H270" s="229" t="s">
        <v>1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145</v>
      </c>
      <c r="AU270" s="236" t="s">
        <v>143</v>
      </c>
      <c r="AV270" s="13" t="s">
        <v>78</v>
      </c>
      <c r="AW270" s="13" t="s">
        <v>30</v>
      </c>
      <c r="AX270" s="13" t="s">
        <v>73</v>
      </c>
      <c r="AY270" s="236" t="s">
        <v>135</v>
      </c>
    </row>
    <row r="271" s="14" customFormat="1">
      <c r="A271" s="14"/>
      <c r="B271" s="237"/>
      <c r="C271" s="238"/>
      <c r="D271" s="228" t="s">
        <v>145</v>
      </c>
      <c r="E271" s="239" t="s">
        <v>1</v>
      </c>
      <c r="F271" s="240" t="s">
        <v>252</v>
      </c>
      <c r="G271" s="238"/>
      <c r="H271" s="241">
        <v>16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145</v>
      </c>
      <c r="AU271" s="247" t="s">
        <v>143</v>
      </c>
      <c r="AV271" s="14" t="s">
        <v>143</v>
      </c>
      <c r="AW271" s="14" t="s">
        <v>30</v>
      </c>
      <c r="AX271" s="14" t="s">
        <v>73</v>
      </c>
      <c r="AY271" s="247" t="s">
        <v>135</v>
      </c>
    </row>
    <row r="272" s="15" customFormat="1">
      <c r="A272" s="15"/>
      <c r="B272" s="248"/>
      <c r="C272" s="249"/>
      <c r="D272" s="228" t="s">
        <v>145</v>
      </c>
      <c r="E272" s="250" t="s">
        <v>1</v>
      </c>
      <c r="F272" s="251" t="s">
        <v>148</v>
      </c>
      <c r="G272" s="249"/>
      <c r="H272" s="252">
        <v>16</v>
      </c>
      <c r="I272" s="253"/>
      <c r="J272" s="249"/>
      <c r="K272" s="249"/>
      <c r="L272" s="254"/>
      <c r="M272" s="255"/>
      <c r="N272" s="256"/>
      <c r="O272" s="256"/>
      <c r="P272" s="256"/>
      <c r="Q272" s="256"/>
      <c r="R272" s="256"/>
      <c r="S272" s="256"/>
      <c r="T272" s="257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8" t="s">
        <v>145</v>
      </c>
      <c r="AU272" s="258" t="s">
        <v>143</v>
      </c>
      <c r="AV272" s="15" t="s">
        <v>142</v>
      </c>
      <c r="AW272" s="15" t="s">
        <v>30</v>
      </c>
      <c r="AX272" s="15" t="s">
        <v>78</v>
      </c>
      <c r="AY272" s="258" t="s">
        <v>135</v>
      </c>
    </row>
    <row r="273" s="2" customFormat="1" ht="24.15" customHeight="1">
      <c r="A273" s="38"/>
      <c r="B273" s="39"/>
      <c r="C273" s="212" t="s">
        <v>253</v>
      </c>
      <c r="D273" s="212" t="s">
        <v>138</v>
      </c>
      <c r="E273" s="213" t="s">
        <v>254</v>
      </c>
      <c r="F273" s="214" t="s">
        <v>255</v>
      </c>
      <c r="G273" s="215" t="s">
        <v>157</v>
      </c>
      <c r="H273" s="216">
        <v>5</v>
      </c>
      <c r="I273" s="217"/>
      <c r="J273" s="218">
        <f>ROUND(I273*H273,2)</f>
        <v>0</v>
      </c>
      <c r="K273" s="219"/>
      <c r="L273" s="44"/>
      <c r="M273" s="220" t="s">
        <v>1</v>
      </c>
      <c r="N273" s="221" t="s">
        <v>39</v>
      </c>
      <c r="O273" s="91"/>
      <c r="P273" s="222">
        <f>O273*H273</f>
        <v>0</v>
      </c>
      <c r="Q273" s="222">
        <v>0.14360000000000001</v>
      </c>
      <c r="R273" s="222">
        <f>Q273*H273</f>
        <v>0.71799999999999997</v>
      </c>
      <c r="S273" s="222">
        <v>0</v>
      </c>
      <c r="T273" s="22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4" t="s">
        <v>142</v>
      </c>
      <c r="AT273" s="224" t="s">
        <v>138</v>
      </c>
      <c r="AU273" s="224" t="s">
        <v>143</v>
      </c>
      <c r="AY273" s="17" t="s">
        <v>135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7" t="s">
        <v>143</v>
      </c>
      <c r="BK273" s="225">
        <f>ROUND(I273*H273,2)</f>
        <v>0</v>
      </c>
      <c r="BL273" s="17" t="s">
        <v>142</v>
      </c>
      <c r="BM273" s="224" t="s">
        <v>256</v>
      </c>
    </row>
    <row r="274" s="13" customFormat="1">
      <c r="A274" s="13"/>
      <c r="B274" s="226"/>
      <c r="C274" s="227"/>
      <c r="D274" s="228" t="s">
        <v>145</v>
      </c>
      <c r="E274" s="229" t="s">
        <v>1</v>
      </c>
      <c r="F274" s="230" t="s">
        <v>164</v>
      </c>
      <c r="G274" s="227"/>
      <c r="H274" s="229" t="s">
        <v>1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145</v>
      </c>
      <c r="AU274" s="236" t="s">
        <v>143</v>
      </c>
      <c r="AV274" s="13" t="s">
        <v>78</v>
      </c>
      <c r="AW274" s="13" t="s">
        <v>30</v>
      </c>
      <c r="AX274" s="13" t="s">
        <v>73</v>
      </c>
      <c r="AY274" s="236" t="s">
        <v>135</v>
      </c>
    </row>
    <row r="275" s="14" customFormat="1">
      <c r="A275" s="14"/>
      <c r="B275" s="237"/>
      <c r="C275" s="238"/>
      <c r="D275" s="228" t="s">
        <v>145</v>
      </c>
      <c r="E275" s="239" t="s">
        <v>1</v>
      </c>
      <c r="F275" s="240" t="s">
        <v>257</v>
      </c>
      <c r="G275" s="238"/>
      <c r="H275" s="241">
        <v>4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145</v>
      </c>
      <c r="AU275" s="247" t="s">
        <v>143</v>
      </c>
      <c r="AV275" s="14" t="s">
        <v>143</v>
      </c>
      <c r="AW275" s="14" t="s">
        <v>30</v>
      </c>
      <c r="AX275" s="14" t="s">
        <v>73</v>
      </c>
      <c r="AY275" s="247" t="s">
        <v>135</v>
      </c>
    </row>
    <row r="276" s="13" customFormat="1">
      <c r="A276" s="13"/>
      <c r="B276" s="226"/>
      <c r="C276" s="227"/>
      <c r="D276" s="228" t="s">
        <v>145</v>
      </c>
      <c r="E276" s="229" t="s">
        <v>1</v>
      </c>
      <c r="F276" s="230" t="s">
        <v>258</v>
      </c>
      <c r="G276" s="227"/>
      <c r="H276" s="229" t="s">
        <v>1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145</v>
      </c>
      <c r="AU276" s="236" t="s">
        <v>143</v>
      </c>
      <c r="AV276" s="13" t="s">
        <v>78</v>
      </c>
      <c r="AW276" s="13" t="s">
        <v>30</v>
      </c>
      <c r="AX276" s="13" t="s">
        <v>73</v>
      </c>
      <c r="AY276" s="236" t="s">
        <v>135</v>
      </c>
    </row>
    <row r="277" s="14" customFormat="1">
      <c r="A277" s="14"/>
      <c r="B277" s="237"/>
      <c r="C277" s="238"/>
      <c r="D277" s="228" t="s">
        <v>145</v>
      </c>
      <c r="E277" s="239" t="s">
        <v>1</v>
      </c>
      <c r="F277" s="240" t="s">
        <v>78</v>
      </c>
      <c r="G277" s="238"/>
      <c r="H277" s="241">
        <v>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145</v>
      </c>
      <c r="AU277" s="247" t="s">
        <v>143</v>
      </c>
      <c r="AV277" s="14" t="s">
        <v>143</v>
      </c>
      <c r="AW277" s="14" t="s">
        <v>30</v>
      </c>
      <c r="AX277" s="14" t="s">
        <v>73</v>
      </c>
      <c r="AY277" s="247" t="s">
        <v>135</v>
      </c>
    </row>
    <row r="278" s="15" customFormat="1">
      <c r="A278" s="15"/>
      <c r="B278" s="248"/>
      <c r="C278" s="249"/>
      <c r="D278" s="228" t="s">
        <v>145</v>
      </c>
      <c r="E278" s="250" t="s">
        <v>1</v>
      </c>
      <c r="F278" s="251" t="s">
        <v>148</v>
      </c>
      <c r="G278" s="249"/>
      <c r="H278" s="252">
        <v>5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8" t="s">
        <v>145</v>
      </c>
      <c r="AU278" s="258" t="s">
        <v>143</v>
      </c>
      <c r="AV278" s="15" t="s">
        <v>142</v>
      </c>
      <c r="AW278" s="15" t="s">
        <v>30</v>
      </c>
      <c r="AX278" s="15" t="s">
        <v>78</v>
      </c>
      <c r="AY278" s="258" t="s">
        <v>135</v>
      </c>
    </row>
    <row r="279" s="2" customFormat="1" ht="24.15" customHeight="1">
      <c r="A279" s="38"/>
      <c r="B279" s="39"/>
      <c r="C279" s="212" t="s">
        <v>259</v>
      </c>
      <c r="D279" s="212" t="s">
        <v>138</v>
      </c>
      <c r="E279" s="213" t="s">
        <v>260</v>
      </c>
      <c r="F279" s="214" t="s">
        <v>261</v>
      </c>
      <c r="G279" s="215" t="s">
        <v>162</v>
      </c>
      <c r="H279" s="216">
        <v>21.192</v>
      </c>
      <c r="I279" s="217"/>
      <c r="J279" s="218">
        <f>ROUND(I279*H279,2)</f>
        <v>0</v>
      </c>
      <c r="K279" s="219"/>
      <c r="L279" s="44"/>
      <c r="M279" s="220" t="s">
        <v>1</v>
      </c>
      <c r="N279" s="221" t="s">
        <v>39</v>
      </c>
      <c r="O279" s="91"/>
      <c r="P279" s="222">
        <f>O279*H279</f>
        <v>0</v>
      </c>
      <c r="Q279" s="222">
        <v>0.015400000000000001</v>
      </c>
      <c r="R279" s="222">
        <f>Q279*H279</f>
        <v>0.3263568</v>
      </c>
      <c r="S279" s="222">
        <v>0</v>
      </c>
      <c r="T279" s="22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4" t="s">
        <v>142</v>
      </c>
      <c r="AT279" s="224" t="s">
        <v>138</v>
      </c>
      <c r="AU279" s="224" t="s">
        <v>143</v>
      </c>
      <c r="AY279" s="17" t="s">
        <v>135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7" t="s">
        <v>143</v>
      </c>
      <c r="BK279" s="225">
        <f>ROUND(I279*H279,2)</f>
        <v>0</v>
      </c>
      <c r="BL279" s="17" t="s">
        <v>142</v>
      </c>
      <c r="BM279" s="224" t="s">
        <v>262</v>
      </c>
    </row>
    <row r="280" s="13" customFormat="1">
      <c r="A280" s="13"/>
      <c r="B280" s="226"/>
      <c r="C280" s="227"/>
      <c r="D280" s="228" t="s">
        <v>145</v>
      </c>
      <c r="E280" s="229" t="s">
        <v>1</v>
      </c>
      <c r="F280" s="230" t="s">
        <v>214</v>
      </c>
      <c r="G280" s="227"/>
      <c r="H280" s="229" t="s">
        <v>1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145</v>
      </c>
      <c r="AU280" s="236" t="s">
        <v>143</v>
      </c>
      <c r="AV280" s="13" t="s">
        <v>78</v>
      </c>
      <c r="AW280" s="13" t="s">
        <v>30</v>
      </c>
      <c r="AX280" s="13" t="s">
        <v>73</v>
      </c>
      <c r="AY280" s="236" t="s">
        <v>135</v>
      </c>
    </row>
    <row r="281" s="14" customFormat="1">
      <c r="A281" s="14"/>
      <c r="B281" s="237"/>
      <c r="C281" s="238"/>
      <c r="D281" s="228" t="s">
        <v>145</v>
      </c>
      <c r="E281" s="239" t="s">
        <v>1</v>
      </c>
      <c r="F281" s="240" t="s">
        <v>215</v>
      </c>
      <c r="G281" s="238"/>
      <c r="H281" s="241">
        <v>11.34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145</v>
      </c>
      <c r="AU281" s="247" t="s">
        <v>143</v>
      </c>
      <c r="AV281" s="14" t="s">
        <v>143</v>
      </c>
      <c r="AW281" s="14" t="s">
        <v>30</v>
      </c>
      <c r="AX281" s="14" t="s">
        <v>73</v>
      </c>
      <c r="AY281" s="247" t="s">
        <v>135</v>
      </c>
    </row>
    <row r="282" s="14" customFormat="1">
      <c r="A282" s="14"/>
      <c r="B282" s="237"/>
      <c r="C282" s="238"/>
      <c r="D282" s="228" t="s">
        <v>145</v>
      </c>
      <c r="E282" s="239" t="s">
        <v>1</v>
      </c>
      <c r="F282" s="240" t="s">
        <v>216</v>
      </c>
      <c r="G282" s="238"/>
      <c r="H282" s="241">
        <v>6.5519999999999996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145</v>
      </c>
      <c r="AU282" s="247" t="s">
        <v>143</v>
      </c>
      <c r="AV282" s="14" t="s">
        <v>143</v>
      </c>
      <c r="AW282" s="14" t="s">
        <v>30</v>
      </c>
      <c r="AX282" s="14" t="s">
        <v>73</v>
      </c>
      <c r="AY282" s="247" t="s">
        <v>135</v>
      </c>
    </row>
    <row r="283" s="13" customFormat="1">
      <c r="A283" s="13"/>
      <c r="B283" s="226"/>
      <c r="C283" s="227"/>
      <c r="D283" s="228" t="s">
        <v>145</v>
      </c>
      <c r="E283" s="229" t="s">
        <v>1</v>
      </c>
      <c r="F283" s="230" t="s">
        <v>217</v>
      </c>
      <c r="G283" s="227"/>
      <c r="H283" s="229" t="s">
        <v>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145</v>
      </c>
      <c r="AU283" s="236" t="s">
        <v>143</v>
      </c>
      <c r="AV283" s="13" t="s">
        <v>78</v>
      </c>
      <c r="AW283" s="13" t="s">
        <v>30</v>
      </c>
      <c r="AX283" s="13" t="s">
        <v>73</v>
      </c>
      <c r="AY283" s="236" t="s">
        <v>135</v>
      </c>
    </row>
    <row r="284" s="14" customFormat="1">
      <c r="A284" s="14"/>
      <c r="B284" s="237"/>
      <c r="C284" s="238"/>
      <c r="D284" s="228" t="s">
        <v>145</v>
      </c>
      <c r="E284" s="239" t="s">
        <v>1</v>
      </c>
      <c r="F284" s="240" t="s">
        <v>218</v>
      </c>
      <c r="G284" s="238"/>
      <c r="H284" s="241">
        <v>3.2999999999999998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145</v>
      </c>
      <c r="AU284" s="247" t="s">
        <v>143</v>
      </c>
      <c r="AV284" s="14" t="s">
        <v>143</v>
      </c>
      <c r="AW284" s="14" t="s">
        <v>30</v>
      </c>
      <c r="AX284" s="14" t="s">
        <v>73</v>
      </c>
      <c r="AY284" s="247" t="s">
        <v>135</v>
      </c>
    </row>
    <row r="285" s="15" customFormat="1">
      <c r="A285" s="15"/>
      <c r="B285" s="248"/>
      <c r="C285" s="249"/>
      <c r="D285" s="228" t="s">
        <v>145</v>
      </c>
      <c r="E285" s="250" t="s">
        <v>1</v>
      </c>
      <c r="F285" s="251" t="s">
        <v>148</v>
      </c>
      <c r="G285" s="249"/>
      <c r="H285" s="252">
        <v>21.192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8" t="s">
        <v>145</v>
      </c>
      <c r="AU285" s="258" t="s">
        <v>143</v>
      </c>
      <c r="AV285" s="15" t="s">
        <v>142</v>
      </c>
      <c r="AW285" s="15" t="s">
        <v>30</v>
      </c>
      <c r="AX285" s="15" t="s">
        <v>78</v>
      </c>
      <c r="AY285" s="258" t="s">
        <v>135</v>
      </c>
    </row>
    <row r="286" s="2" customFormat="1" ht="16.5" customHeight="1">
      <c r="A286" s="38"/>
      <c r="B286" s="39"/>
      <c r="C286" s="212" t="s">
        <v>263</v>
      </c>
      <c r="D286" s="212" t="s">
        <v>138</v>
      </c>
      <c r="E286" s="213" t="s">
        <v>264</v>
      </c>
      <c r="F286" s="214" t="s">
        <v>265</v>
      </c>
      <c r="G286" s="215" t="s">
        <v>162</v>
      </c>
      <c r="H286" s="216">
        <v>42.526000000000003</v>
      </c>
      <c r="I286" s="217"/>
      <c r="J286" s="218">
        <f>ROUND(I286*H286,2)</f>
        <v>0</v>
      </c>
      <c r="K286" s="219"/>
      <c r="L286" s="44"/>
      <c r="M286" s="220" t="s">
        <v>1</v>
      </c>
      <c r="N286" s="221" t="s">
        <v>39</v>
      </c>
      <c r="O286" s="91"/>
      <c r="P286" s="222">
        <f>O286*H286</f>
        <v>0</v>
      </c>
      <c r="Q286" s="222">
        <v>6.0000000000000002E-05</v>
      </c>
      <c r="R286" s="222">
        <f>Q286*H286</f>
        <v>0.0025515600000000005</v>
      </c>
      <c r="S286" s="222">
        <v>6.0000000000000002E-05</v>
      </c>
      <c r="T286" s="223">
        <f>S286*H286</f>
        <v>0.0025515600000000005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4" t="s">
        <v>142</v>
      </c>
      <c r="AT286" s="224" t="s">
        <v>138</v>
      </c>
      <c r="AU286" s="224" t="s">
        <v>143</v>
      </c>
      <c r="AY286" s="17" t="s">
        <v>135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7" t="s">
        <v>143</v>
      </c>
      <c r="BK286" s="225">
        <f>ROUND(I286*H286,2)</f>
        <v>0</v>
      </c>
      <c r="BL286" s="17" t="s">
        <v>142</v>
      </c>
      <c r="BM286" s="224" t="s">
        <v>266</v>
      </c>
    </row>
    <row r="287" s="13" customFormat="1">
      <c r="A287" s="13"/>
      <c r="B287" s="226"/>
      <c r="C287" s="227"/>
      <c r="D287" s="228" t="s">
        <v>145</v>
      </c>
      <c r="E287" s="229" t="s">
        <v>1</v>
      </c>
      <c r="F287" s="230" t="s">
        <v>183</v>
      </c>
      <c r="G287" s="227"/>
      <c r="H287" s="229" t="s">
        <v>1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145</v>
      </c>
      <c r="AU287" s="236" t="s">
        <v>143</v>
      </c>
      <c r="AV287" s="13" t="s">
        <v>78</v>
      </c>
      <c r="AW287" s="13" t="s">
        <v>30</v>
      </c>
      <c r="AX287" s="13" t="s">
        <v>73</v>
      </c>
      <c r="AY287" s="236" t="s">
        <v>135</v>
      </c>
    </row>
    <row r="288" s="14" customFormat="1">
      <c r="A288" s="14"/>
      <c r="B288" s="237"/>
      <c r="C288" s="238"/>
      <c r="D288" s="228" t="s">
        <v>145</v>
      </c>
      <c r="E288" s="239" t="s">
        <v>1</v>
      </c>
      <c r="F288" s="240" t="s">
        <v>184</v>
      </c>
      <c r="G288" s="238"/>
      <c r="H288" s="241">
        <v>7.1059999999999999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145</v>
      </c>
      <c r="AU288" s="247" t="s">
        <v>143</v>
      </c>
      <c r="AV288" s="14" t="s">
        <v>143</v>
      </c>
      <c r="AW288" s="14" t="s">
        <v>30</v>
      </c>
      <c r="AX288" s="14" t="s">
        <v>73</v>
      </c>
      <c r="AY288" s="247" t="s">
        <v>135</v>
      </c>
    </row>
    <row r="289" s="13" customFormat="1">
      <c r="A289" s="13"/>
      <c r="B289" s="226"/>
      <c r="C289" s="227"/>
      <c r="D289" s="228" t="s">
        <v>145</v>
      </c>
      <c r="E289" s="229" t="s">
        <v>1</v>
      </c>
      <c r="F289" s="230" t="s">
        <v>185</v>
      </c>
      <c r="G289" s="227"/>
      <c r="H289" s="229" t="s">
        <v>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145</v>
      </c>
      <c r="AU289" s="236" t="s">
        <v>143</v>
      </c>
      <c r="AV289" s="13" t="s">
        <v>78</v>
      </c>
      <c r="AW289" s="13" t="s">
        <v>30</v>
      </c>
      <c r="AX289" s="13" t="s">
        <v>73</v>
      </c>
      <c r="AY289" s="236" t="s">
        <v>135</v>
      </c>
    </row>
    <row r="290" s="14" customFormat="1">
      <c r="A290" s="14"/>
      <c r="B290" s="237"/>
      <c r="C290" s="238"/>
      <c r="D290" s="228" t="s">
        <v>145</v>
      </c>
      <c r="E290" s="239" t="s">
        <v>1</v>
      </c>
      <c r="F290" s="240" t="s">
        <v>186</v>
      </c>
      <c r="G290" s="238"/>
      <c r="H290" s="241">
        <v>0.96999999999999997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145</v>
      </c>
      <c r="AU290" s="247" t="s">
        <v>143</v>
      </c>
      <c r="AV290" s="14" t="s">
        <v>143</v>
      </c>
      <c r="AW290" s="14" t="s">
        <v>30</v>
      </c>
      <c r="AX290" s="14" t="s">
        <v>73</v>
      </c>
      <c r="AY290" s="247" t="s">
        <v>135</v>
      </c>
    </row>
    <row r="291" s="13" customFormat="1">
      <c r="A291" s="13"/>
      <c r="B291" s="226"/>
      <c r="C291" s="227"/>
      <c r="D291" s="228" t="s">
        <v>145</v>
      </c>
      <c r="E291" s="229" t="s">
        <v>1</v>
      </c>
      <c r="F291" s="230" t="s">
        <v>187</v>
      </c>
      <c r="G291" s="227"/>
      <c r="H291" s="229" t="s">
        <v>1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145</v>
      </c>
      <c r="AU291" s="236" t="s">
        <v>143</v>
      </c>
      <c r="AV291" s="13" t="s">
        <v>78</v>
      </c>
      <c r="AW291" s="13" t="s">
        <v>30</v>
      </c>
      <c r="AX291" s="13" t="s">
        <v>73</v>
      </c>
      <c r="AY291" s="236" t="s">
        <v>135</v>
      </c>
    </row>
    <row r="292" s="14" customFormat="1">
      <c r="A292" s="14"/>
      <c r="B292" s="237"/>
      <c r="C292" s="238"/>
      <c r="D292" s="228" t="s">
        <v>145</v>
      </c>
      <c r="E292" s="239" t="s">
        <v>1</v>
      </c>
      <c r="F292" s="240" t="s">
        <v>188</v>
      </c>
      <c r="G292" s="238"/>
      <c r="H292" s="241">
        <v>2.4510000000000001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145</v>
      </c>
      <c r="AU292" s="247" t="s">
        <v>143</v>
      </c>
      <c r="AV292" s="14" t="s">
        <v>143</v>
      </c>
      <c r="AW292" s="14" t="s">
        <v>30</v>
      </c>
      <c r="AX292" s="14" t="s">
        <v>73</v>
      </c>
      <c r="AY292" s="247" t="s">
        <v>135</v>
      </c>
    </row>
    <row r="293" s="13" customFormat="1">
      <c r="A293" s="13"/>
      <c r="B293" s="226"/>
      <c r="C293" s="227"/>
      <c r="D293" s="228" t="s">
        <v>145</v>
      </c>
      <c r="E293" s="229" t="s">
        <v>1</v>
      </c>
      <c r="F293" s="230" t="s">
        <v>189</v>
      </c>
      <c r="G293" s="227"/>
      <c r="H293" s="229" t="s">
        <v>1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145</v>
      </c>
      <c r="AU293" s="236" t="s">
        <v>143</v>
      </c>
      <c r="AV293" s="13" t="s">
        <v>78</v>
      </c>
      <c r="AW293" s="13" t="s">
        <v>30</v>
      </c>
      <c r="AX293" s="13" t="s">
        <v>73</v>
      </c>
      <c r="AY293" s="236" t="s">
        <v>135</v>
      </c>
    </row>
    <row r="294" s="14" customFormat="1">
      <c r="A294" s="14"/>
      <c r="B294" s="237"/>
      <c r="C294" s="238"/>
      <c r="D294" s="228" t="s">
        <v>145</v>
      </c>
      <c r="E294" s="239" t="s">
        <v>1</v>
      </c>
      <c r="F294" s="240" t="s">
        <v>190</v>
      </c>
      <c r="G294" s="238"/>
      <c r="H294" s="241">
        <v>5.1399999999999997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145</v>
      </c>
      <c r="AU294" s="247" t="s">
        <v>143</v>
      </c>
      <c r="AV294" s="14" t="s">
        <v>143</v>
      </c>
      <c r="AW294" s="14" t="s">
        <v>30</v>
      </c>
      <c r="AX294" s="14" t="s">
        <v>73</v>
      </c>
      <c r="AY294" s="247" t="s">
        <v>135</v>
      </c>
    </row>
    <row r="295" s="13" customFormat="1">
      <c r="A295" s="13"/>
      <c r="B295" s="226"/>
      <c r="C295" s="227"/>
      <c r="D295" s="228" t="s">
        <v>145</v>
      </c>
      <c r="E295" s="229" t="s">
        <v>1</v>
      </c>
      <c r="F295" s="230" t="s">
        <v>191</v>
      </c>
      <c r="G295" s="227"/>
      <c r="H295" s="229" t="s">
        <v>1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145</v>
      </c>
      <c r="AU295" s="236" t="s">
        <v>143</v>
      </c>
      <c r="AV295" s="13" t="s">
        <v>78</v>
      </c>
      <c r="AW295" s="13" t="s">
        <v>30</v>
      </c>
      <c r="AX295" s="13" t="s">
        <v>73</v>
      </c>
      <c r="AY295" s="236" t="s">
        <v>135</v>
      </c>
    </row>
    <row r="296" s="14" customFormat="1">
      <c r="A296" s="14"/>
      <c r="B296" s="237"/>
      <c r="C296" s="238"/>
      <c r="D296" s="228" t="s">
        <v>145</v>
      </c>
      <c r="E296" s="239" t="s">
        <v>1</v>
      </c>
      <c r="F296" s="240" t="s">
        <v>192</v>
      </c>
      <c r="G296" s="238"/>
      <c r="H296" s="241">
        <v>10.348000000000001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145</v>
      </c>
      <c r="AU296" s="247" t="s">
        <v>143</v>
      </c>
      <c r="AV296" s="14" t="s">
        <v>143</v>
      </c>
      <c r="AW296" s="14" t="s">
        <v>30</v>
      </c>
      <c r="AX296" s="14" t="s">
        <v>73</v>
      </c>
      <c r="AY296" s="247" t="s">
        <v>135</v>
      </c>
    </row>
    <row r="297" s="13" customFormat="1">
      <c r="A297" s="13"/>
      <c r="B297" s="226"/>
      <c r="C297" s="227"/>
      <c r="D297" s="228" t="s">
        <v>145</v>
      </c>
      <c r="E297" s="229" t="s">
        <v>1</v>
      </c>
      <c r="F297" s="230" t="s">
        <v>193</v>
      </c>
      <c r="G297" s="227"/>
      <c r="H297" s="229" t="s">
        <v>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145</v>
      </c>
      <c r="AU297" s="236" t="s">
        <v>143</v>
      </c>
      <c r="AV297" s="13" t="s">
        <v>78</v>
      </c>
      <c r="AW297" s="13" t="s">
        <v>30</v>
      </c>
      <c r="AX297" s="13" t="s">
        <v>73</v>
      </c>
      <c r="AY297" s="236" t="s">
        <v>135</v>
      </c>
    </row>
    <row r="298" s="14" customFormat="1">
      <c r="A298" s="14"/>
      <c r="B298" s="237"/>
      <c r="C298" s="238"/>
      <c r="D298" s="228" t="s">
        <v>145</v>
      </c>
      <c r="E298" s="239" t="s">
        <v>1</v>
      </c>
      <c r="F298" s="240" t="s">
        <v>194</v>
      </c>
      <c r="G298" s="238"/>
      <c r="H298" s="241">
        <v>16.510999999999999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145</v>
      </c>
      <c r="AU298" s="247" t="s">
        <v>143</v>
      </c>
      <c r="AV298" s="14" t="s">
        <v>143</v>
      </c>
      <c r="AW298" s="14" t="s">
        <v>30</v>
      </c>
      <c r="AX298" s="14" t="s">
        <v>73</v>
      </c>
      <c r="AY298" s="247" t="s">
        <v>135</v>
      </c>
    </row>
    <row r="299" s="15" customFormat="1">
      <c r="A299" s="15"/>
      <c r="B299" s="248"/>
      <c r="C299" s="249"/>
      <c r="D299" s="228" t="s">
        <v>145</v>
      </c>
      <c r="E299" s="250" t="s">
        <v>1</v>
      </c>
      <c r="F299" s="251" t="s">
        <v>148</v>
      </c>
      <c r="G299" s="249"/>
      <c r="H299" s="252">
        <v>42.525999999999996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8" t="s">
        <v>145</v>
      </c>
      <c r="AU299" s="258" t="s">
        <v>143</v>
      </c>
      <c r="AV299" s="15" t="s">
        <v>142</v>
      </c>
      <c r="AW299" s="15" t="s">
        <v>30</v>
      </c>
      <c r="AX299" s="15" t="s">
        <v>78</v>
      </c>
      <c r="AY299" s="258" t="s">
        <v>135</v>
      </c>
    </row>
    <row r="300" s="2" customFormat="1" ht="24.15" customHeight="1">
      <c r="A300" s="38"/>
      <c r="B300" s="39"/>
      <c r="C300" s="212" t="s">
        <v>267</v>
      </c>
      <c r="D300" s="212" t="s">
        <v>138</v>
      </c>
      <c r="E300" s="213" t="s">
        <v>268</v>
      </c>
      <c r="F300" s="214" t="s">
        <v>269</v>
      </c>
      <c r="G300" s="215" t="s">
        <v>162</v>
      </c>
      <c r="H300" s="216">
        <v>9.1999999999999993</v>
      </c>
      <c r="I300" s="217"/>
      <c r="J300" s="218">
        <f>ROUND(I300*H300,2)</f>
        <v>0</v>
      </c>
      <c r="K300" s="219"/>
      <c r="L300" s="44"/>
      <c r="M300" s="220" t="s">
        <v>1</v>
      </c>
      <c r="N300" s="221" t="s">
        <v>39</v>
      </c>
      <c r="O300" s="91"/>
      <c r="P300" s="222">
        <f>O300*H300</f>
        <v>0</v>
      </c>
      <c r="Q300" s="222">
        <v>0</v>
      </c>
      <c r="R300" s="222">
        <f>Q300*H300</f>
        <v>0</v>
      </c>
      <c r="S300" s="222">
        <v>1.0000000000000001E-05</v>
      </c>
      <c r="T300" s="223">
        <f>S300*H300</f>
        <v>9.2E-05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4" t="s">
        <v>142</v>
      </c>
      <c r="AT300" s="224" t="s">
        <v>138</v>
      </c>
      <c r="AU300" s="224" t="s">
        <v>143</v>
      </c>
      <c r="AY300" s="17" t="s">
        <v>135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7" t="s">
        <v>143</v>
      </c>
      <c r="BK300" s="225">
        <f>ROUND(I300*H300,2)</f>
        <v>0</v>
      </c>
      <c r="BL300" s="17" t="s">
        <v>142</v>
      </c>
      <c r="BM300" s="224" t="s">
        <v>270</v>
      </c>
    </row>
    <row r="301" s="13" customFormat="1">
      <c r="A301" s="13"/>
      <c r="B301" s="226"/>
      <c r="C301" s="227"/>
      <c r="D301" s="228" t="s">
        <v>145</v>
      </c>
      <c r="E301" s="229" t="s">
        <v>1</v>
      </c>
      <c r="F301" s="230" t="s">
        <v>271</v>
      </c>
      <c r="G301" s="227"/>
      <c r="H301" s="229" t="s">
        <v>1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145</v>
      </c>
      <c r="AU301" s="236" t="s">
        <v>143</v>
      </c>
      <c r="AV301" s="13" t="s">
        <v>78</v>
      </c>
      <c r="AW301" s="13" t="s">
        <v>30</v>
      </c>
      <c r="AX301" s="13" t="s">
        <v>73</v>
      </c>
      <c r="AY301" s="236" t="s">
        <v>135</v>
      </c>
    </row>
    <row r="302" s="14" customFormat="1">
      <c r="A302" s="14"/>
      <c r="B302" s="237"/>
      <c r="C302" s="238"/>
      <c r="D302" s="228" t="s">
        <v>145</v>
      </c>
      <c r="E302" s="239" t="s">
        <v>1</v>
      </c>
      <c r="F302" s="240" t="s">
        <v>272</v>
      </c>
      <c r="G302" s="238"/>
      <c r="H302" s="241">
        <v>9.1999999999999993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145</v>
      </c>
      <c r="AU302" s="247" t="s">
        <v>143</v>
      </c>
      <c r="AV302" s="14" t="s">
        <v>143</v>
      </c>
      <c r="AW302" s="14" t="s">
        <v>30</v>
      </c>
      <c r="AX302" s="14" t="s">
        <v>78</v>
      </c>
      <c r="AY302" s="247" t="s">
        <v>135</v>
      </c>
    </row>
    <row r="303" s="2" customFormat="1" ht="24.15" customHeight="1">
      <c r="A303" s="38"/>
      <c r="B303" s="39"/>
      <c r="C303" s="212" t="s">
        <v>273</v>
      </c>
      <c r="D303" s="212" t="s">
        <v>138</v>
      </c>
      <c r="E303" s="213" t="s">
        <v>274</v>
      </c>
      <c r="F303" s="214" t="s">
        <v>275</v>
      </c>
      <c r="G303" s="215" t="s">
        <v>162</v>
      </c>
      <c r="H303" s="216">
        <v>2.5</v>
      </c>
      <c r="I303" s="217"/>
      <c r="J303" s="218">
        <f>ROUND(I303*H303,2)</f>
        <v>0</v>
      </c>
      <c r="K303" s="219"/>
      <c r="L303" s="44"/>
      <c r="M303" s="220" t="s">
        <v>1</v>
      </c>
      <c r="N303" s="221" t="s">
        <v>39</v>
      </c>
      <c r="O303" s="91"/>
      <c r="P303" s="222">
        <f>O303*H303</f>
        <v>0</v>
      </c>
      <c r="Q303" s="222">
        <v>0.093359999999999999</v>
      </c>
      <c r="R303" s="222">
        <f>Q303*H303</f>
        <v>0.2334</v>
      </c>
      <c r="S303" s="222">
        <v>0</v>
      </c>
      <c r="T303" s="22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4" t="s">
        <v>142</v>
      </c>
      <c r="AT303" s="224" t="s">
        <v>138</v>
      </c>
      <c r="AU303" s="224" t="s">
        <v>143</v>
      </c>
      <c r="AY303" s="17" t="s">
        <v>135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7" t="s">
        <v>143</v>
      </c>
      <c r="BK303" s="225">
        <f>ROUND(I303*H303,2)</f>
        <v>0</v>
      </c>
      <c r="BL303" s="17" t="s">
        <v>142</v>
      </c>
      <c r="BM303" s="224" t="s">
        <v>276</v>
      </c>
    </row>
    <row r="304" s="14" customFormat="1">
      <c r="A304" s="14"/>
      <c r="B304" s="237"/>
      <c r="C304" s="238"/>
      <c r="D304" s="228" t="s">
        <v>145</v>
      </c>
      <c r="E304" s="239" t="s">
        <v>1</v>
      </c>
      <c r="F304" s="240" t="s">
        <v>277</v>
      </c>
      <c r="G304" s="238"/>
      <c r="H304" s="241">
        <v>2.5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145</v>
      </c>
      <c r="AU304" s="247" t="s">
        <v>143</v>
      </c>
      <c r="AV304" s="14" t="s">
        <v>143</v>
      </c>
      <c r="AW304" s="14" t="s">
        <v>30</v>
      </c>
      <c r="AX304" s="14" t="s">
        <v>78</v>
      </c>
      <c r="AY304" s="247" t="s">
        <v>135</v>
      </c>
    </row>
    <row r="305" s="2" customFormat="1" ht="21.75" customHeight="1">
      <c r="A305" s="38"/>
      <c r="B305" s="39"/>
      <c r="C305" s="212" t="s">
        <v>7</v>
      </c>
      <c r="D305" s="212" t="s">
        <v>138</v>
      </c>
      <c r="E305" s="213" t="s">
        <v>278</v>
      </c>
      <c r="F305" s="214" t="s">
        <v>279</v>
      </c>
      <c r="G305" s="215" t="s">
        <v>157</v>
      </c>
      <c r="H305" s="216">
        <v>2</v>
      </c>
      <c r="I305" s="217"/>
      <c r="J305" s="218">
        <f>ROUND(I305*H305,2)</f>
        <v>0</v>
      </c>
      <c r="K305" s="219"/>
      <c r="L305" s="44"/>
      <c r="M305" s="220" t="s">
        <v>1</v>
      </c>
      <c r="N305" s="221" t="s">
        <v>39</v>
      </c>
      <c r="O305" s="91"/>
      <c r="P305" s="222">
        <f>O305*H305</f>
        <v>0</v>
      </c>
      <c r="Q305" s="222">
        <v>0.056439999999999997</v>
      </c>
      <c r="R305" s="222">
        <f>Q305*H305</f>
        <v>0.11287999999999999</v>
      </c>
      <c r="S305" s="222">
        <v>0</v>
      </c>
      <c r="T305" s="22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4" t="s">
        <v>142</v>
      </c>
      <c r="AT305" s="224" t="s">
        <v>138</v>
      </c>
      <c r="AU305" s="224" t="s">
        <v>143</v>
      </c>
      <c r="AY305" s="17" t="s">
        <v>135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7" t="s">
        <v>143</v>
      </c>
      <c r="BK305" s="225">
        <f>ROUND(I305*H305,2)</f>
        <v>0</v>
      </c>
      <c r="BL305" s="17" t="s">
        <v>142</v>
      </c>
      <c r="BM305" s="224" t="s">
        <v>280</v>
      </c>
    </row>
    <row r="306" s="13" customFormat="1">
      <c r="A306" s="13"/>
      <c r="B306" s="226"/>
      <c r="C306" s="227"/>
      <c r="D306" s="228" t="s">
        <v>145</v>
      </c>
      <c r="E306" s="229" t="s">
        <v>1</v>
      </c>
      <c r="F306" s="230" t="s">
        <v>281</v>
      </c>
      <c r="G306" s="227"/>
      <c r="H306" s="229" t="s">
        <v>1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145</v>
      </c>
      <c r="AU306" s="236" t="s">
        <v>143</v>
      </c>
      <c r="AV306" s="13" t="s">
        <v>78</v>
      </c>
      <c r="AW306" s="13" t="s">
        <v>30</v>
      </c>
      <c r="AX306" s="13" t="s">
        <v>73</v>
      </c>
      <c r="AY306" s="236" t="s">
        <v>135</v>
      </c>
    </row>
    <row r="307" s="14" customFormat="1">
      <c r="A307" s="14"/>
      <c r="B307" s="237"/>
      <c r="C307" s="238"/>
      <c r="D307" s="228" t="s">
        <v>145</v>
      </c>
      <c r="E307" s="239" t="s">
        <v>1</v>
      </c>
      <c r="F307" s="240" t="s">
        <v>143</v>
      </c>
      <c r="G307" s="238"/>
      <c r="H307" s="241">
        <v>2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145</v>
      </c>
      <c r="AU307" s="247" t="s">
        <v>143</v>
      </c>
      <c r="AV307" s="14" t="s">
        <v>143</v>
      </c>
      <c r="AW307" s="14" t="s">
        <v>30</v>
      </c>
      <c r="AX307" s="14" t="s">
        <v>78</v>
      </c>
      <c r="AY307" s="247" t="s">
        <v>135</v>
      </c>
    </row>
    <row r="308" s="2" customFormat="1" ht="33" customHeight="1">
      <c r="A308" s="38"/>
      <c r="B308" s="39"/>
      <c r="C308" s="259" t="s">
        <v>282</v>
      </c>
      <c r="D308" s="259" t="s">
        <v>149</v>
      </c>
      <c r="E308" s="260" t="s">
        <v>283</v>
      </c>
      <c r="F308" s="261" t="s">
        <v>284</v>
      </c>
      <c r="G308" s="262" t="s">
        <v>157</v>
      </c>
      <c r="H308" s="263">
        <v>2</v>
      </c>
      <c r="I308" s="264"/>
      <c r="J308" s="265">
        <f>ROUND(I308*H308,2)</f>
        <v>0</v>
      </c>
      <c r="K308" s="266"/>
      <c r="L308" s="267"/>
      <c r="M308" s="268" t="s">
        <v>1</v>
      </c>
      <c r="N308" s="269" t="s">
        <v>39</v>
      </c>
      <c r="O308" s="91"/>
      <c r="P308" s="222">
        <f>O308*H308</f>
        <v>0</v>
      </c>
      <c r="Q308" s="222">
        <v>0.014890000000000001</v>
      </c>
      <c r="R308" s="222">
        <f>Q308*H308</f>
        <v>0.029780000000000001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152</v>
      </c>
      <c r="AT308" s="224" t="s">
        <v>149</v>
      </c>
      <c r="AU308" s="224" t="s">
        <v>143</v>
      </c>
      <c r="AY308" s="17" t="s">
        <v>135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7" t="s">
        <v>143</v>
      </c>
      <c r="BK308" s="225">
        <f>ROUND(I308*H308,2)</f>
        <v>0</v>
      </c>
      <c r="BL308" s="17" t="s">
        <v>142</v>
      </c>
      <c r="BM308" s="224" t="s">
        <v>285</v>
      </c>
    </row>
    <row r="309" s="12" customFormat="1" ht="22.8" customHeight="1">
      <c r="A309" s="12"/>
      <c r="B309" s="196"/>
      <c r="C309" s="197"/>
      <c r="D309" s="198" t="s">
        <v>72</v>
      </c>
      <c r="E309" s="210" t="s">
        <v>198</v>
      </c>
      <c r="F309" s="210" t="s">
        <v>286</v>
      </c>
      <c r="G309" s="197"/>
      <c r="H309" s="197"/>
      <c r="I309" s="200"/>
      <c r="J309" s="211">
        <f>BK309</f>
        <v>0</v>
      </c>
      <c r="K309" s="197"/>
      <c r="L309" s="202"/>
      <c r="M309" s="203"/>
      <c r="N309" s="204"/>
      <c r="O309" s="204"/>
      <c r="P309" s="205">
        <f>SUM(P310:P419)</f>
        <v>0</v>
      </c>
      <c r="Q309" s="204"/>
      <c r="R309" s="205">
        <f>SUM(R310:R419)</f>
        <v>0.016289420000000002</v>
      </c>
      <c r="S309" s="204"/>
      <c r="T309" s="206">
        <f>SUM(T310:T419)</f>
        <v>3.1354360000000003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7" t="s">
        <v>78</v>
      </c>
      <c r="AT309" s="208" t="s">
        <v>72</v>
      </c>
      <c r="AU309" s="208" t="s">
        <v>78</v>
      </c>
      <c r="AY309" s="207" t="s">
        <v>135</v>
      </c>
      <c r="BK309" s="209">
        <f>SUM(BK310:BK419)</f>
        <v>0</v>
      </c>
    </row>
    <row r="310" s="2" customFormat="1" ht="33" customHeight="1">
      <c r="A310" s="38"/>
      <c r="B310" s="39"/>
      <c r="C310" s="212" t="s">
        <v>287</v>
      </c>
      <c r="D310" s="212" t="s">
        <v>138</v>
      </c>
      <c r="E310" s="213" t="s">
        <v>288</v>
      </c>
      <c r="F310" s="214" t="s">
        <v>289</v>
      </c>
      <c r="G310" s="215" t="s">
        <v>162</v>
      </c>
      <c r="H310" s="216">
        <v>42.526000000000003</v>
      </c>
      <c r="I310" s="217"/>
      <c r="J310" s="218">
        <f>ROUND(I310*H310,2)</f>
        <v>0</v>
      </c>
      <c r="K310" s="219"/>
      <c r="L310" s="44"/>
      <c r="M310" s="220" t="s">
        <v>1</v>
      </c>
      <c r="N310" s="221" t="s">
        <v>39</v>
      </c>
      <c r="O310" s="91"/>
      <c r="P310" s="222">
        <f>O310*H310</f>
        <v>0</v>
      </c>
      <c r="Q310" s="222">
        <v>0.00012999999999999999</v>
      </c>
      <c r="R310" s="222">
        <f>Q310*H310</f>
        <v>0.0055283800000000003</v>
      </c>
      <c r="S310" s="222">
        <v>0</v>
      </c>
      <c r="T310" s="223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4" t="s">
        <v>142</v>
      </c>
      <c r="AT310" s="224" t="s">
        <v>138</v>
      </c>
      <c r="AU310" s="224" t="s">
        <v>143</v>
      </c>
      <c r="AY310" s="17" t="s">
        <v>135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7" t="s">
        <v>143</v>
      </c>
      <c r="BK310" s="225">
        <f>ROUND(I310*H310,2)</f>
        <v>0</v>
      </c>
      <c r="BL310" s="17" t="s">
        <v>142</v>
      </c>
      <c r="BM310" s="224" t="s">
        <v>290</v>
      </c>
    </row>
    <row r="311" s="13" customFormat="1">
      <c r="A311" s="13"/>
      <c r="B311" s="226"/>
      <c r="C311" s="227"/>
      <c r="D311" s="228" t="s">
        <v>145</v>
      </c>
      <c r="E311" s="229" t="s">
        <v>1</v>
      </c>
      <c r="F311" s="230" t="s">
        <v>183</v>
      </c>
      <c r="G311" s="227"/>
      <c r="H311" s="229" t="s">
        <v>1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145</v>
      </c>
      <c r="AU311" s="236" t="s">
        <v>143</v>
      </c>
      <c r="AV311" s="13" t="s">
        <v>78</v>
      </c>
      <c r="AW311" s="13" t="s">
        <v>30</v>
      </c>
      <c r="AX311" s="13" t="s">
        <v>73</v>
      </c>
      <c r="AY311" s="236" t="s">
        <v>135</v>
      </c>
    </row>
    <row r="312" s="14" customFormat="1">
      <c r="A312" s="14"/>
      <c r="B312" s="237"/>
      <c r="C312" s="238"/>
      <c r="D312" s="228" t="s">
        <v>145</v>
      </c>
      <c r="E312" s="239" t="s">
        <v>1</v>
      </c>
      <c r="F312" s="240" t="s">
        <v>184</v>
      </c>
      <c r="G312" s="238"/>
      <c r="H312" s="241">
        <v>7.1059999999999999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145</v>
      </c>
      <c r="AU312" s="247" t="s">
        <v>143</v>
      </c>
      <c r="AV312" s="14" t="s">
        <v>143</v>
      </c>
      <c r="AW312" s="14" t="s">
        <v>30</v>
      </c>
      <c r="AX312" s="14" t="s">
        <v>73</v>
      </c>
      <c r="AY312" s="247" t="s">
        <v>135</v>
      </c>
    </row>
    <row r="313" s="13" customFormat="1">
      <c r="A313" s="13"/>
      <c r="B313" s="226"/>
      <c r="C313" s="227"/>
      <c r="D313" s="228" t="s">
        <v>145</v>
      </c>
      <c r="E313" s="229" t="s">
        <v>1</v>
      </c>
      <c r="F313" s="230" t="s">
        <v>185</v>
      </c>
      <c r="G313" s="227"/>
      <c r="H313" s="229" t="s">
        <v>1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145</v>
      </c>
      <c r="AU313" s="236" t="s">
        <v>143</v>
      </c>
      <c r="AV313" s="13" t="s">
        <v>78</v>
      </c>
      <c r="AW313" s="13" t="s">
        <v>30</v>
      </c>
      <c r="AX313" s="13" t="s">
        <v>73</v>
      </c>
      <c r="AY313" s="236" t="s">
        <v>135</v>
      </c>
    </row>
    <row r="314" s="14" customFormat="1">
      <c r="A314" s="14"/>
      <c r="B314" s="237"/>
      <c r="C314" s="238"/>
      <c r="D314" s="228" t="s">
        <v>145</v>
      </c>
      <c r="E314" s="239" t="s">
        <v>1</v>
      </c>
      <c r="F314" s="240" t="s">
        <v>186</v>
      </c>
      <c r="G314" s="238"/>
      <c r="H314" s="241">
        <v>0.96999999999999997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145</v>
      </c>
      <c r="AU314" s="247" t="s">
        <v>143</v>
      </c>
      <c r="AV314" s="14" t="s">
        <v>143</v>
      </c>
      <c r="AW314" s="14" t="s">
        <v>30</v>
      </c>
      <c r="AX314" s="14" t="s">
        <v>73</v>
      </c>
      <c r="AY314" s="247" t="s">
        <v>135</v>
      </c>
    </row>
    <row r="315" s="13" customFormat="1">
      <c r="A315" s="13"/>
      <c r="B315" s="226"/>
      <c r="C315" s="227"/>
      <c r="D315" s="228" t="s">
        <v>145</v>
      </c>
      <c r="E315" s="229" t="s">
        <v>1</v>
      </c>
      <c r="F315" s="230" t="s">
        <v>187</v>
      </c>
      <c r="G315" s="227"/>
      <c r="H315" s="229" t="s">
        <v>1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145</v>
      </c>
      <c r="AU315" s="236" t="s">
        <v>143</v>
      </c>
      <c r="AV315" s="13" t="s">
        <v>78</v>
      </c>
      <c r="AW315" s="13" t="s">
        <v>30</v>
      </c>
      <c r="AX315" s="13" t="s">
        <v>73</v>
      </c>
      <c r="AY315" s="236" t="s">
        <v>135</v>
      </c>
    </row>
    <row r="316" s="14" customFormat="1">
      <c r="A316" s="14"/>
      <c r="B316" s="237"/>
      <c r="C316" s="238"/>
      <c r="D316" s="228" t="s">
        <v>145</v>
      </c>
      <c r="E316" s="239" t="s">
        <v>1</v>
      </c>
      <c r="F316" s="240" t="s">
        <v>188</v>
      </c>
      <c r="G316" s="238"/>
      <c r="H316" s="241">
        <v>2.4510000000000001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145</v>
      </c>
      <c r="AU316" s="247" t="s">
        <v>143</v>
      </c>
      <c r="AV316" s="14" t="s">
        <v>143</v>
      </c>
      <c r="AW316" s="14" t="s">
        <v>30</v>
      </c>
      <c r="AX316" s="14" t="s">
        <v>73</v>
      </c>
      <c r="AY316" s="247" t="s">
        <v>135</v>
      </c>
    </row>
    <row r="317" s="13" customFormat="1">
      <c r="A317" s="13"/>
      <c r="B317" s="226"/>
      <c r="C317" s="227"/>
      <c r="D317" s="228" t="s">
        <v>145</v>
      </c>
      <c r="E317" s="229" t="s">
        <v>1</v>
      </c>
      <c r="F317" s="230" t="s">
        <v>189</v>
      </c>
      <c r="G317" s="227"/>
      <c r="H317" s="229" t="s">
        <v>1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145</v>
      </c>
      <c r="AU317" s="236" t="s">
        <v>143</v>
      </c>
      <c r="AV317" s="13" t="s">
        <v>78</v>
      </c>
      <c r="AW317" s="13" t="s">
        <v>30</v>
      </c>
      <c r="AX317" s="13" t="s">
        <v>73</v>
      </c>
      <c r="AY317" s="236" t="s">
        <v>135</v>
      </c>
    </row>
    <row r="318" s="14" customFormat="1">
      <c r="A318" s="14"/>
      <c r="B318" s="237"/>
      <c r="C318" s="238"/>
      <c r="D318" s="228" t="s">
        <v>145</v>
      </c>
      <c r="E318" s="239" t="s">
        <v>1</v>
      </c>
      <c r="F318" s="240" t="s">
        <v>190</v>
      </c>
      <c r="G318" s="238"/>
      <c r="H318" s="241">
        <v>5.1399999999999997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145</v>
      </c>
      <c r="AU318" s="247" t="s">
        <v>143</v>
      </c>
      <c r="AV318" s="14" t="s">
        <v>143</v>
      </c>
      <c r="AW318" s="14" t="s">
        <v>30</v>
      </c>
      <c r="AX318" s="14" t="s">
        <v>73</v>
      </c>
      <c r="AY318" s="247" t="s">
        <v>135</v>
      </c>
    </row>
    <row r="319" s="13" customFormat="1">
      <c r="A319" s="13"/>
      <c r="B319" s="226"/>
      <c r="C319" s="227"/>
      <c r="D319" s="228" t="s">
        <v>145</v>
      </c>
      <c r="E319" s="229" t="s">
        <v>1</v>
      </c>
      <c r="F319" s="230" t="s">
        <v>191</v>
      </c>
      <c r="G319" s="227"/>
      <c r="H319" s="229" t="s">
        <v>1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145</v>
      </c>
      <c r="AU319" s="236" t="s">
        <v>143</v>
      </c>
      <c r="AV319" s="13" t="s">
        <v>78</v>
      </c>
      <c r="AW319" s="13" t="s">
        <v>30</v>
      </c>
      <c r="AX319" s="13" t="s">
        <v>73</v>
      </c>
      <c r="AY319" s="236" t="s">
        <v>135</v>
      </c>
    </row>
    <row r="320" s="14" customFormat="1">
      <c r="A320" s="14"/>
      <c r="B320" s="237"/>
      <c r="C320" s="238"/>
      <c r="D320" s="228" t="s">
        <v>145</v>
      </c>
      <c r="E320" s="239" t="s">
        <v>1</v>
      </c>
      <c r="F320" s="240" t="s">
        <v>192</v>
      </c>
      <c r="G320" s="238"/>
      <c r="H320" s="241">
        <v>10.348000000000001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145</v>
      </c>
      <c r="AU320" s="247" t="s">
        <v>143</v>
      </c>
      <c r="AV320" s="14" t="s">
        <v>143</v>
      </c>
      <c r="AW320" s="14" t="s">
        <v>30</v>
      </c>
      <c r="AX320" s="14" t="s">
        <v>73</v>
      </c>
      <c r="AY320" s="247" t="s">
        <v>135</v>
      </c>
    </row>
    <row r="321" s="13" customFormat="1">
      <c r="A321" s="13"/>
      <c r="B321" s="226"/>
      <c r="C321" s="227"/>
      <c r="D321" s="228" t="s">
        <v>145</v>
      </c>
      <c r="E321" s="229" t="s">
        <v>1</v>
      </c>
      <c r="F321" s="230" t="s">
        <v>193</v>
      </c>
      <c r="G321" s="227"/>
      <c r="H321" s="229" t="s">
        <v>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145</v>
      </c>
      <c r="AU321" s="236" t="s">
        <v>143</v>
      </c>
      <c r="AV321" s="13" t="s">
        <v>78</v>
      </c>
      <c r="AW321" s="13" t="s">
        <v>30</v>
      </c>
      <c r="AX321" s="13" t="s">
        <v>73</v>
      </c>
      <c r="AY321" s="236" t="s">
        <v>135</v>
      </c>
    </row>
    <row r="322" s="14" customFormat="1">
      <c r="A322" s="14"/>
      <c r="B322" s="237"/>
      <c r="C322" s="238"/>
      <c r="D322" s="228" t="s">
        <v>145</v>
      </c>
      <c r="E322" s="239" t="s">
        <v>1</v>
      </c>
      <c r="F322" s="240" t="s">
        <v>194</v>
      </c>
      <c r="G322" s="238"/>
      <c r="H322" s="241">
        <v>16.510999999999999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145</v>
      </c>
      <c r="AU322" s="247" t="s">
        <v>143</v>
      </c>
      <c r="AV322" s="14" t="s">
        <v>143</v>
      </c>
      <c r="AW322" s="14" t="s">
        <v>30</v>
      </c>
      <c r="AX322" s="14" t="s">
        <v>73</v>
      </c>
      <c r="AY322" s="247" t="s">
        <v>135</v>
      </c>
    </row>
    <row r="323" s="15" customFormat="1">
      <c r="A323" s="15"/>
      <c r="B323" s="248"/>
      <c r="C323" s="249"/>
      <c r="D323" s="228" t="s">
        <v>145</v>
      </c>
      <c r="E323" s="250" t="s">
        <v>1</v>
      </c>
      <c r="F323" s="251" t="s">
        <v>148</v>
      </c>
      <c r="G323" s="249"/>
      <c r="H323" s="252">
        <v>42.525999999999996</v>
      </c>
      <c r="I323" s="253"/>
      <c r="J323" s="249"/>
      <c r="K323" s="249"/>
      <c r="L323" s="254"/>
      <c r="M323" s="255"/>
      <c r="N323" s="256"/>
      <c r="O323" s="256"/>
      <c r="P323" s="256"/>
      <c r="Q323" s="256"/>
      <c r="R323" s="256"/>
      <c r="S323" s="256"/>
      <c r="T323" s="257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8" t="s">
        <v>145</v>
      </c>
      <c r="AU323" s="258" t="s">
        <v>143</v>
      </c>
      <c r="AV323" s="15" t="s">
        <v>142</v>
      </c>
      <c r="AW323" s="15" t="s">
        <v>30</v>
      </c>
      <c r="AX323" s="15" t="s">
        <v>78</v>
      </c>
      <c r="AY323" s="258" t="s">
        <v>135</v>
      </c>
    </row>
    <row r="324" s="2" customFormat="1" ht="24.15" customHeight="1">
      <c r="A324" s="38"/>
      <c r="B324" s="39"/>
      <c r="C324" s="212" t="s">
        <v>291</v>
      </c>
      <c r="D324" s="212" t="s">
        <v>138</v>
      </c>
      <c r="E324" s="213" t="s">
        <v>292</v>
      </c>
      <c r="F324" s="214" t="s">
        <v>293</v>
      </c>
      <c r="G324" s="215" t="s">
        <v>162</v>
      </c>
      <c r="H324" s="216">
        <v>42.526000000000003</v>
      </c>
      <c r="I324" s="217"/>
      <c r="J324" s="218">
        <f>ROUND(I324*H324,2)</f>
        <v>0</v>
      </c>
      <c r="K324" s="219"/>
      <c r="L324" s="44"/>
      <c r="M324" s="220" t="s">
        <v>1</v>
      </c>
      <c r="N324" s="221" t="s">
        <v>39</v>
      </c>
      <c r="O324" s="91"/>
      <c r="P324" s="222">
        <f>O324*H324</f>
        <v>0</v>
      </c>
      <c r="Q324" s="222">
        <v>4.0000000000000003E-05</v>
      </c>
      <c r="R324" s="222">
        <f>Q324*H324</f>
        <v>0.0017010400000000002</v>
      </c>
      <c r="S324" s="222">
        <v>0</v>
      </c>
      <c r="T324" s="223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4" t="s">
        <v>142</v>
      </c>
      <c r="AT324" s="224" t="s">
        <v>138</v>
      </c>
      <c r="AU324" s="224" t="s">
        <v>143</v>
      </c>
      <c r="AY324" s="17" t="s">
        <v>135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7" t="s">
        <v>143</v>
      </c>
      <c r="BK324" s="225">
        <f>ROUND(I324*H324,2)</f>
        <v>0</v>
      </c>
      <c r="BL324" s="17" t="s">
        <v>142</v>
      </c>
      <c r="BM324" s="224" t="s">
        <v>294</v>
      </c>
    </row>
    <row r="325" s="13" customFormat="1">
      <c r="A325" s="13"/>
      <c r="B325" s="226"/>
      <c r="C325" s="227"/>
      <c r="D325" s="228" t="s">
        <v>145</v>
      </c>
      <c r="E325" s="229" t="s">
        <v>1</v>
      </c>
      <c r="F325" s="230" t="s">
        <v>183</v>
      </c>
      <c r="G325" s="227"/>
      <c r="H325" s="229" t="s">
        <v>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145</v>
      </c>
      <c r="AU325" s="236" t="s">
        <v>143</v>
      </c>
      <c r="AV325" s="13" t="s">
        <v>78</v>
      </c>
      <c r="AW325" s="13" t="s">
        <v>30</v>
      </c>
      <c r="AX325" s="13" t="s">
        <v>73</v>
      </c>
      <c r="AY325" s="236" t="s">
        <v>135</v>
      </c>
    </row>
    <row r="326" s="14" customFormat="1">
      <c r="A326" s="14"/>
      <c r="B326" s="237"/>
      <c r="C326" s="238"/>
      <c r="D326" s="228" t="s">
        <v>145</v>
      </c>
      <c r="E326" s="239" t="s">
        <v>1</v>
      </c>
      <c r="F326" s="240" t="s">
        <v>184</v>
      </c>
      <c r="G326" s="238"/>
      <c r="H326" s="241">
        <v>7.1059999999999999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145</v>
      </c>
      <c r="AU326" s="247" t="s">
        <v>143</v>
      </c>
      <c r="AV326" s="14" t="s">
        <v>143</v>
      </c>
      <c r="AW326" s="14" t="s">
        <v>30</v>
      </c>
      <c r="AX326" s="14" t="s">
        <v>73</v>
      </c>
      <c r="AY326" s="247" t="s">
        <v>135</v>
      </c>
    </row>
    <row r="327" s="13" customFormat="1">
      <c r="A327" s="13"/>
      <c r="B327" s="226"/>
      <c r="C327" s="227"/>
      <c r="D327" s="228" t="s">
        <v>145</v>
      </c>
      <c r="E327" s="229" t="s">
        <v>1</v>
      </c>
      <c r="F327" s="230" t="s">
        <v>185</v>
      </c>
      <c r="G327" s="227"/>
      <c r="H327" s="229" t="s">
        <v>1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145</v>
      </c>
      <c r="AU327" s="236" t="s">
        <v>143</v>
      </c>
      <c r="AV327" s="13" t="s">
        <v>78</v>
      </c>
      <c r="AW327" s="13" t="s">
        <v>30</v>
      </c>
      <c r="AX327" s="13" t="s">
        <v>73</v>
      </c>
      <c r="AY327" s="236" t="s">
        <v>135</v>
      </c>
    </row>
    <row r="328" s="14" customFormat="1">
      <c r="A328" s="14"/>
      <c r="B328" s="237"/>
      <c r="C328" s="238"/>
      <c r="D328" s="228" t="s">
        <v>145</v>
      </c>
      <c r="E328" s="239" t="s">
        <v>1</v>
      </c>
      <c r="F328" s="240" t="s">
        <v>186</v>
      </c>
      <c r="G328" s="238"/>
      <c r="H328" s="241">
        <v>0.96999999999999997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145</v>
      </c>
      <c r="AU328" s="247" t="s">
        <v>143</v>
      </c>
      <c r="AV328" s="14" t="s">
        <v>143</v>
      </c>
      <c r="AW328" s="14" t="s">
        <v>30</v>
      </c>
      <c r="AX328" s="14" t="s">
        <v>73</v>
      </c>
      <c r="AY328" s="247" t="s">
        <v>135</v>
      </c>
    </row>
    <row r="329" s="13" customFormat="1">
      <c r="A329" s="13"/>
      <c r="B329" s="226"/>
      <c r="C329" s="227"/>
      <c r="D329" s="228" t="s">
        <v>145</v>
      </c>
      <c r="E329" s="229" t="s">
        <v>1</v>
      </c>
      <c r="F329" s="230" t="s">
        <v>187</v>
      </c>
      <c r="G329" s="227"/>
      <c r="H329" s="229" t="s">
        <v>1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145</v>
      </c>
      <c r="AU329" s="236" t="s">
        <v>143</v>
      </c>
      <c r="AV329" s="13" t="s">
        <v>78</v>
      </c>
      <c r="AW329" s="13" t="s">
        <v>30</v>
      </c>
      <c r="AX329" s="13" t="s">
        <v>73</v>
      </c>
      <c r="AY329" s="236" t="s">
        <v>135</v>
      </c>
    </row>
    <row r="330" s="14" customFormat="1">
      <c r="A330" s="14"/>
      <c r="B330" s="237"/>
      <c r="C330" s="238"/>
      <c r="D330" s="228" t="s">
        <v>145</v>
      </c>
      <c r="E330" s="239" t="s">
        <v>1</v>
      </c>
      <c r="F330" s="240" t="s">
        <v>188</v>
      </c>
      <c r="G330" s="238"/>
      <c r="H330" s="241">
        <v>2.4510000000000001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145</v>
      </c>
      <c r="AU330" s="247" t="s">
        <v>143</v>
      </c>
      <c r="AV330" s="14" t="s">
        <v>143</v>
      </c>
      <c r="AW330" s="14" t="s">
        <v>30</v>
      </c>
      <c r="AX330" s="14" t="s">
        <v>73</v>
      </c>
      <c r="AY330" s="247" t="s">
        <v>135</v>
      </c>
    </row>
    <row r="331" s="13" customFormat="1">
      <c r="A331" s="13"/>
      <c r="B331" s="226"/>
      <c r="C331" s="227"/>
      <c r="D331" s="228" t="s">
        <v>145</v>
      </c>
      <c r="E331" s="229" t="s">
        <v>1</v>
      </c>
      <c r="F331" s="230" t="s">
        <v>189</v>
      </c>
      <c r="G331" s="227"/>
      <c r="H331" s="229" t="s">
        <v>1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145</v>
      </c>
      <c r="AU331" s="236" t="s">
        <v>143</v>
      </c>
      <c r="AV331" s="13" t="s">
        <v>78</v>
      </c>
      <c r="AW331" s="13" t="s">
        <v>30</v>
      </c>
      <c r="AX331" s="13" t="s">
        <v>73</v>
      </c>
      <c r="AY331" s="236" t="s">
        <v>135</v>
      </c>
    </row>
    <row r="332" s="14" customFormat="1">
      <c r="A332" s="14"/>
      <c r="B332" s="237"/>
      <c r="C332" s="238"/>
      <c r="D332" s="228" t="s">
        <v>145</v>
      </c>
      <c r="E332" s="239" t="s">
        <v>1</v>
      </c>
      <c r="F332" s="240" t="s">
        <v>190</v>
      </c>
      <c r="G332" s="238"/>
      <c r="H332" s="241">
        <v>5.1399999999999997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145</v>
      </c>
      <c r="AU332" s="247" t="s">
        <v>143</v>
      </c>
      <c r="AV332" s="14" t="s">
        <v>143</v>
      </c>
      <c r="AW332" s="14" t="s">
        <v>30</v>
      </c>
      <c r="AX332" s="14" t="s">
        <v>73</v>
      </c>
      <c r="AY332" s="247" t="s">
        <v>135</v>
      </c>
    </row>
    <row r="333" s="13" customFormat="1">
      <c r="A333" s="13"/>
      <c r="B333" s="226"/>
      <c r="C333" s="227"/>
      <c r="D333" s="228" t="s">
        <v>145</v>
      </c>
      <c r="E333" s="229" t="s">
        <v>1</v>
      </c>
      <c r="F333" s="230" t="s">
        <v>191</v>
      </c>
      <c r="G333" s="227"/>
      <c r="H333" s="229" t="s">
        <v>1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145</v>
      </c>
      <c r="AU333" s="236" t="s">
        <v>143</v>
      </c>
      <c r="AV333" s="13" t="s">
        <v>78</v>
      </c>
      <c r="AW333" s="13" t="s">
        <v>30</v>
      </c>
      <c r="AX333" s="13" t="s">
        <v>73</v>
      </c>
      <c r="AY333" s="236" t="s">
        <v>135</v>
      </c>
    </row>
    <row r="334" s="14" customFormat="1">
      <c r="A334" s="14"/>
      <c r="B334" s="237"/>
      <c r="C334" s="238"/>
      <c r="D334" s="228" t="s">
        <v>145</v>
      </c>
      <c r="E334" s="239" t="s">
        <v>1</v>
      </c>
      <c r="F334" s="240" t="s">
        <v>192</v>
      </c>
      <c r="G334" s="238"/>
      <c r="H334" s="241">
        <v>10.348000000000001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145</v>
      </c>
      <c r="AU334" s="247" t="s">
        <v>143</v>
      </c>
      <c r="AV334" s="14" t="s">
        <v>143</v>
      </c>
      <c r="AW334" s="14" t="s">
        <v>30</v>
      </c>
      <c r="AX334" s="14" t="s">
        <v>73</v>
      </c>
      <c r="AY334" s="247" t="s">
        <v>135</v>
      </c>
    </row>
    <row r="335" s="13" customFormat="1">
      <c r="A335" s="13"/>
      <c r="B335" s="226"/>
      <c r="C335" s="227"/>
      <c r="D335" s="228" t="s">
        <v>145</v>
      </c>
      <c r="E335" s="229" t="s">
        <v>1</v>
      </c>
      <c r="F335" s="230" t="s">
        <v>193</v>
      </c>
      <c r="G335" s="227"/>
      <c r="H335" s="229" t="s">
        <v>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145</v>
      </c>
      <c r="AU335" s="236" t="s">
        <v>143</v>
      </c>
      <c r="AV335" s="13" t="s">
        <v>78</v>
      </c>
      <c r="AW335" s="13" t="s">
        <v>30</v>
      </c>
      <c r="AX335" s="13" t="s">
        <v>73</v>
      </c>
      <c r="AY335" s="236" t="s">
        <v>135</v>
      </c>
    </row>
    <row r="336" s="14" customFormat="1">
      <c r="A336" s="14"/>
      <c r="B336" s="237"/>
      <c r="C336" s="238"/>
      <c r="D336" s="228" t="s">
        <v>145</v>
      </c>
      <c r="E336" s="239" t="s">
        <v>1</v>
      </c>
      <c r="F336" s="240" t="s">
        <v>194</v>
      </c>
      <c r="G336" s="238"/>
      <c r="H336" s="241">
        <v>16.510999999999999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145</v>
      </c>
      <c r="AU336" s="247" t="s">
        <v>143</v>
      </c>
      <c r="AV336" s="14" t="s">
        <v>143</v>
      </c>
      <c r="AW336" s="14" t="s">
        <v>30</v>
      </c>
      <c r="AX336" s="14" t="s">
        <v>73</v>
      </c>
      <c r="AY336" s="247" t="s">
        <v>135</v>
      </c>
    </row>
    <row r="337" s="15" customFormat="1">
      <c r="A337" s="15"/>
      <c r="B337" s="248"/>
      <c r="C337" s="249"/>
      <c r="D337" s="228" t="s">
        <v>145</v>
      </c>
      <c r="E337" s="250" t="s">
        <v>1</v>
      </c>
      <c r="F337" s="251" t="s">
        <v>148</v>
      </c>
      <c r="G337" s="249"/>
      <c r="H337" s="252">
        <v>42.525999999999996</v>
      </c>
      <c r="I337" s="253"/>
      <c r="J337" s="249"/>
      <c r="K337" s="249"/>
      <c r="L337" s="254"/>
      <c r="M337" s="255"/>
      <c r="N337" s="256"/>
      <c r="O337" s="256"/>
      <c r="P337" s="256"/>
      <c r="Q337" s="256"/>
      <c r="R337" s="256"/>
      <c r="S337" s="256"/>
      <c r="T337" s="25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8" t="s">
        <v>145</v>
      </c>
      <c r="AU337" s="258" t="s">
        <v>143</v>
      </c>
      <c r="AV337" s="15" t="s">
        <v>142</v>
      </c>
      <c r="AW337" s="15" t="s">
        <v>30</v>
      </c>
      <c r="AX337" s="15" t="s">
        <v>78</v>
      </c>
      <c r="AY337" s="258" t="s">
        <v>135</v>
      </c>
    </row>
    <row r="338" s="2" customFormat="1" ht="16.5" customHeight="1">
      <c r="A338" s="38"/>
      <c r="B338" s="39"/>
      <c r="C338" s="212" t="s">
        <v>295</v>
      </c>
      <c r="D338" s="212" t="s">
        <v>138</v>
      </c>
      <c r="E338" s="213" t="s">
        <v>296</v>
      </c>
      <c r="F338" s="214" t="s">
        <v>297</v>
      </c>
      <c r="G338" s="215" t="s">
        <v>162</v>
      </c>
      <c r="H338" s="216">
        <v>4500</v>
      </c>
      <c r="I338" s="217"/>
      <c r="J338" s="218">
        <f>ROUND(I338*H338,2)</f>
        <v>0</v>
      </c>
      <c r="K338" s="219"/>
      <c r="L338" s="44"/>
      <c r="M338" s="220" t="s">
        <v>1</v>
      </c>
      <c r="N338" s="221" t="s">
        <v>39</v>
      </c>
      <c r="O338" s="91"/>
      <c r="P338" s="222">
        <f>O338*H338</f>
        <v>0</v>
      </c>
      <c r="Q338" s="222">
        <v>0</v>
      </c>
      <c r="R338" s="222">
        <f>Q338*H338</f>
        <v>0</v>
      </c>
      <c r="S338" s="222">
        <v>0</v>
      </c>
      <c r="T338" s="223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4" t="s">
        <v>142</v>
      </c>
      <c r="AT338" s="224" t="s">
        <v>138</v>
      </c>
      <c r="AU338" s="224" t="s">
        <v>143</v>
      </c>
      <c r="AY338" s="17" t="s">
        <v>135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7" t="s">
        <v>143</v>
      </c>
      <c r="BK338" s="225">
        <f>ROUND(I338*H338,2)</f>
        <v>0</v>
      </c>
      <c r="BL338" s="17" t="s">
        <v>142</v>
      </c>
      <c r="BM338" s="224" t="s">
        <v>298</v>
      </c>
    </row>
    <row r="339" s="13" customFormat="1">
      <c r="A339" s="13"/>
      <c r="B339" s="226"/>
      <c r="C339" s="227"/>
      <c r="D339" s="228" t="s">
        <v>145</v>
      </c>
      <c r="E339" s="229" t="s">
        <v>1</v>
      </c>
      <c r="F339" s="230" t="s">
        <v>299</v>
      </c>
      <c r="G339" s="227"/>
      <c r="H339" s="229" t="s">
        <v>1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145</v>
      </c>
      <c r="AU339" s="236" t="s">
        <v>143</v>
      </c>
      <c r="AV339" s="13" t="s">
        <v>78</v>
      </c>
      <c r="AW339" s="13" t="s">
        <v>30</v>
      </c>
      <c r="AX339" s="13" t="s">
        <v>73</v>
      </c>
      <c r="AY339" s="236" t="s">
        <v>135</v>
      </c>
    </row>
    <row r="340" s="14" customFormat="1">
      <c r="A340" s="14"/>
      <c r="B340" s="237"/>
      <c r="C340" s="238"/>
      <c r="D340" s="228" t="s">
        <v>145</v>
      </c>
      <c r="E340" s="239" t="s">
        <v>1</v>
      </c>
      <c r="F340" s="240" t="s">
        <v>300</v>
      </c>
      <c r="G340" s="238"/>
      <c r="H340" s="241">
        <v>4500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145</v>
      </c>
      <c r="AU340" s="247" t="s">
        <v>143</v>
      </c>
      <c r="AV340" s="14" t="s">
        <v>143</v>
      </c>
      <c r="AW340" s="14" t="s">
        <v>30</v>
      </c>
      <c r="AX340" s="14" t="s">
        <v>78</v>
      </c>
      <c r="AY340" s="247" t="s">
        <v>135</v>
      </c>
    </row>
    <row r="341" s="2" customFormat="1" ht="24.15" customHeight="1">
      <c r="A341" s="38"/>
      <c r="B341" s="39"/>
      <c r="C341" s="212" t="s">
        <v>301</v>
      </c>
      <c r="D341" s="212" t="s">
        <v>138</v>
      </c>
      <c r="E341" s="213" t="s">
        <v>302</v>
      </c>
      <c r="F341" s="214" t="s">
        <v>303</v>
      </c>
      <c r="G341" s="215" t="s">
        <v>162</v>
      </c>
      <c r="H341" s="216">
        <v>0.78000000000000003</v>
      </c>
      <c r="I341" s="217"/>
      <c r="J341" s="218">
        <f>ROUND(I341*H341,2)</f>
        <v>0</v>
      </c>
      <c r="K341" s="219"/>
      <c r="L341" s="44"/>
      <c r="M341" s="220" t="s">
        <v>1</v>
      </c>
      <c r="N341" s="221" t="s">
        <v>39</v>
      </c>
      <c r="O341" s="91"/>
      <c r="P341" s="222">
        <f>O341*H341</f>
        <v>0</v>
      </c>
      <c r="Q341" s="222">
        <v>0</v>
      </c>
      <c r="R341" s="222">
        <f>Q341*H341</f>
        <v>0</v>
      </c>
      <c r="S341" s="222">
        <v>0.18099999999999999</v>
      </c>
      <c r="T341" s="223">
        <f>S341*H341</f>
        <v>0.14118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4" t="s">
        <v>142</v>
      </c>
      <c r="AT341" s="224" t="s">
        <v>138</v>
      </c>
      <c r="AU341" s="224" t="s">
        <v>143</v>
      </c>
      <c r="AY341" s="17" t="s">
        <v>135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7" t="s">
        <v>143</v>
      </c>
      <c r="BK341" s="225">
        <f>ROUND(I341*H341,2)</f>
        <v>0</v>
      </c>
      <c r="BL341" s="17" t="s">
        <v>142</v>
      </c>
      <c r="BM341" s="224" t="s">
        <v>304</v>
      </c>
    </row>
    <row r="342" s="13" customFormat="1">
      <c r="A342" s="13"/>
      <c r="B342" s="226"/>
      <c r="C342" s="227"/>
      <c r="D342" s="228" t="s">
        <v>145</v>
      </c>
      <c r="E342" s="229" t="s">
        <v>1</v>
      </c>
      <c r="F342" s="230" t="s">
        <v>305</v>
      </c>
      <c r="G342" s="227"/>
      <c r="H342" s="229" t="s">
        <v>1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145</v>
      </c>
      <c r="AU342" s="236" t="s">
        <v>143</v>
      </c>
      <c r="AV342" s="13" t="s">
        <v>78</v>
      </c>
      <c r="AW342" s="13" t="s">
        <v>30</v>
      </c>
      <c r="AX342" s="13" t="s">
        <v>73</v>
      </c>
      <c r="AY342" s="236" t="s">
        <v>135</v>
      </c>
    </row>
    <row r="343" s="14" customFormat="1">
      <c r="A343" s="14"/>
      <c r="B343" s="237"/>
      <c r="C343" s="238"/>
      <c r="D343" s="228" t="s">
        <v>145</v>
      </c>
      <c r="E343" s="239" t="s">
        <v>1</v>
      </c>
      <c r="F343" s="240" t="s">
        <v>306</v>
      </c>
      <c r="G343" s="238"/>
      <c r="H343" s="241">
        <v>0.78000000000000003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145</v>
      </c>
      <c r="AU343" s="247" t="s">
        <v>143</v>
      </c>
      <c r="AV343" s="14" t="s">
        <v>143</v>
      </c>
      <c r="AW343" s="14" t="s">
        <v>30</v>
      </c>
      <c r="AX343" s="14" t="s">
        <v>73</v>
      </c>
      <c r="AY343" s="247" t="s">
        <v>135</v>
      </c>
    </row>
    <row r="344" s="15" customFormat="1">
      <c r="A344" s="15"/>
      <c r="B344" s="248"/>
      <c r="C344" s="249"/>
      <c r="D344" s="228" t="s">
        <v>145</v>
      </c>
      <c r="E344" s="250" t="s">
        <v>1</v>
      </c>
      <c r="F344" s="251" t="s">
        <v>148</v>
      </c>
      <c r="G344" s="249"/>
      <c r="H344" s="252">
        <v>0.78000000000000003</v>
      </c>
      <c r="I344" s="253"/>
      <c r="J344" s="249"/>
      <c r="K344" s="249"/>
      <c r="L344" s="254"/>
      <c r="M344" s="255"/>
      <c r="N344" s="256"/>
      <c r="O344" s="256"/>
      <c r="P344" s="256"/>
      <c r="Q344" s="256"/>
      <c r="R344" s="256"/>
      <c r="S344" s="256"/>
      <c r="T344" s="257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8" t="s">
        <v>145</v>
      </c>
      <c r="AU344" s="258" t="s">
        <v>143</v>
      </c>
      <c r="AV344" s="15" t="s">
        <v>142</v>
      </c>
      <c r="AW344" s="15" t="s">
        <v>30</v>
      </c>
      <c r="AX344" s="15" t="s">
        <v>78</v>
      </c>
      <c r="AY344" s="258" t="s">
        <v>135</v>
      </c>
    </row>
    <row r="345" s="2" customFormat="1" ht="21.75" customHeight="1">
      <c r="A345" s="38"/>
      <c r="B345" s="39"/>
      <c r="C345" s="212" t="s">
        <v>307</v>
      </c>
      <c r="D345" s="212" t="s">
        <v>138</v>
      </c>
      <c r="E345" s="213" t="s">
        <v>308</v>
      </c>
      <c r="F345" s="214" t="s">
        <v>309</v>
      </c>
      <c r="G345" s="215" t="s">
        <v>162</v>
      </c>
      <c r="H345" s="216">
        <v>42.526000000000003</v>
      </c>
      <c r="I345" s="217"/>
      <c r="J345" s="218">
        <f>ROUND(I345*H345,2)</f>
        <v>0</v>
      </c>
      <c r="K345" s="219"/>
      <c r="L345" s="44"/>
      <c r="M345" s="220" t="s">
        <v>1</v>
      </c>
      <c r="N345" s="221" t="s">
        <v>39</v>
      </c>
      <c r="O345" s="91"/>
      <c r="P345" s="222">
        <f>O345*H345</f>
        <v>0</v>
      </c>
      <c r="Q345" s="222">
        <v>0</v>
      </c>
      <c r="R345" s="222">
        <f>Q345*H345</f>
        <v>0</v>
      </c>
      <c r="S345" s="222">
        <v>0</v>
      </c>
      <c r="T345" s="223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4" t="s">
        <v>142</v>
      </c>
      <c r="AT345" s="224" t="s">
        <v>138</v>
      </c>
      <c r="AU345" s="224" t="s">
        <v>143</v>
      </c>
      <c r="AY345" s="17" t="s">
        <v>135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7" t="s">
        <v>143</v>
      </c>
      <c r="BK345" s="225">
        <f>ROUND(I345*H345,2)</f>
        <v>0</v>
      </c>
      <c r="BL345" s="17" t="s">
        <v>142</v>
      </c>
      <c r="BM345" s="224" t="s">
        <v>310</v>
      </c>
    </row>
    <row r="346" s="13" customFormat="1">
      <c r="A346" s="13"/>
      <c r="B346" s="226"/>
      <c r="C346" s="227"/>
      <c r="D346" s="228" t="s">
        <v>145</v>
      </c>
      <c r="E346" s="229" t="s">
        <v>1</v>
      </c>
      <c r="F346" s="230" t="s">
        <v>183</v>
      </c>
      <c r="G346" s="227"/>
      <c r="H346" s="229" t="s">
        <v>1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145</v>
      </c>
      <c r="AU346" s="236" t="s">
        <v>143</v>
      </c>
      <c r="AV346" s="13" t="s">
        <v>78</v>
      </c>
      <c r="AW346" s="13" t="s">
        <v>30</v>
      </c>
      <c r="AX346" s="13" t="s">
        <v>73</v>
      </c>
      <c r="AY346" s="236" t="s">
        <v>135</v>
      </c>
    </row>
    <row r="347" s="14" customFormat="1">
      <c r="A347" s="14"/>
      <c r="B347" s="237"/>
      <c r="C347" s="238"/>
      <c r="D347" s="228" t="s">
        <v>145</v>
      </c>
      <c r="E347" s="239" t="s">
        <v>1</v>
      </c>
      <c r="F347" s="240" t="s">
        <v>184</v>
      </c>
      <c r="G347" s="238"/>
      <c r="H347" s="241">
        <v>7.1059999999999999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145</v>
      </c>
      <c r="AU347" s="247" t="s">
        <v>143</v>
      </c>
      <c r="AV347" s="14" t="s">
        <v>143</v>
      </c>
      <c r="AW347" s="14" t="s">
        <v>30</v>
      </c>
      <c r="AX347" s="14" t="s">
        <v>73</v>
      </c>
      <c r="AY347" s="247" t="s">
        <v>135</v>
      </c>
    </row>
    <row r="348" s="13" customFormat="1">
      <c r="A348" s="13"/>
      <c r="B348" s="226"/>
      <c r="C348" s="227"/>
      <c r="D348" s="228" t="s">
        <v>145</v>
      </c>
      <c r="E348" s="229" t="s">
        <v>1</v>
      </c>
      <c r="F348" s="230" t="s">
        <v>185</v>
      </c>
      <c r="G348" s="227"/>
      <c r="H348" s="229" t="s">
        <v>1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145</v>
      </c>
      <c r="AU348" s="236" t="s">
        <v>143</v>
      </c>
      <c r="AV348" s="13" t="s">
        <v>78</v>
      </c>
      <c r="AW348" s="13" t="s">
        <v>30</v>
      </c>
      <c r="AX348" s="13" t="s">
        <v>73</v>
      </c>
      <c r="AY348" s="236" t="s">
        <v>135</v>
      </c>
    </row>
    <row r="349" s="14" customFormat="1">
      <c r="A349" s="14"/>
      <c r="B349" s="237"/>
      <c r="C349" s="238"/>
      <c r="D349" s="228" t="s">
        <v>145</v>
      </c>
      <c r="E349" s="239" t="s">
        <v>1</v>
      </c>
      <c r="F349" s="240" t="s">
        <v>186</v>
      </c>
      <c r="G349" s="238"/>
      <c r="H349" s="241">
        <v>0.96999999999999997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145</v>
      </c>
      <c r="AU349" s="247" t="s">
        <v>143</v>
      </c>
      <c r="AV349" s="14" t="s">
        <v>143</v>
      </c>
      <c r="AW349" s="14" t="s">
        <v>30</v>
      </c>
      <c r="AX349" s="14" t="s">
        <v>73</v>
      </c>
      <c r="AY349" s="247" t="s">
        <v>135</v>
      </c>
    </row>
    <row r="350" s="13" customFormat="1">
      <c r="A350" s="13"/>
      <c r="B350" s="226"/>
      <c r="C350" s="227"/>
      <c r="D350" s="228" t="s">
        <v>145</v>
      </c>
      <c r="E350" s="229" t="s">
        <v>1</v>
      </c>
      <c r="F350" s="230" t="s">
        <v>187</v>
      </c>
      <c r="G350" s="227"/>
      <c r="H350" s="229" t="s">
        <v>1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145</v>
      </c>
      <c r="AU350" s="236" t="s">
        <v>143</v>
      </c>
      <c r="AV350" s="13" t="s">
        <v>78</v>
      </c>
      <c r="AW350" s="13" t="s">
        <v>30</v>
      </c>
      <c r="AX350" s="13" t="s">
        <v>73</v>
      </c>
      <c r="AY350" s="236" t="s">
        <v>135</v>
      </c>
    </row>
    <row r="351" s="14" customFormat="1">
      <c r="A351" s="14"/>
      <c r="B351" s="237"/>
      <c r="C351" s="238"/>
      <c r="D351" s="228" t="s">
        <v>145</v>
      </c>
      <c r="E351" s="239" t="s">
        <v>1</v>
      </c>
      <c r="F351" s="240" t="s">
        <v>188</v>
      </c>
      <c r="G351" s="238"/>
      <c r="H351" s="241">
        <v>2.4510000000000001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145</v>
      </c>
      <c r="AU351" s="247" t="s">
        <v>143</v>
      </c>
      <c r="AV351" s="14" t="s">
        <v>143</v>
      </c>
      <c r="AW351" s="14" t="s">
        <v>30</v>
      </c>
      <c r="AX351" s="14" t="s">
        <v>73</v>
      </c>
      <c r="AY351" s="247" t="s">
        <v>135</v>
      </c>
    </row>
    <row r="352" s="13" customFormat="1">
      <c r="A352" s="13"/>
      <c r="B352" s="226"/>
      <c r="C352" s="227"/>
      <c r="D352" s="228" t="s">
        <v>145</v>
      </c>
      <c r="E352" s="229" t="s">
        <v>1</v>
      </c>
      <c r="F352" s="230" t="s">
        <v>189</v>
      </c>
      <c r="G352" s="227"/>
      <c r="H352" s="229" t="s">
        <v>1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145</v>
      </c>
      <c r="AU352" s="236" t="s">
        <v>143</v>
      </c>
      <c r="AV352" s="13" t="s">
        <v>78</v>
      </c>
      <c r="AW352" s="13" t="s">
        <v>30</v>
      </c>
      <c r="AX352" s="13" t="s">
        <v>73</v>
      </c>
      <c r="AY352" s="236" t="s">
        <v>135</v>
      </c>
    </row>
    <row r="353" s="14" customFormat="1">
      <c r="A353" s="14"/>
      <c r="B353" s="237"/>
      <c r="C353" s="238"/>
      <c r="D353" s="228" t="s">
        <v>145</v>
      </c>
      <c r="E353" s="239" t="s">
        <v>1</v>
      </c>
      <c r="F353" s="240" t="s">
        <v>190</v>
      </c>
      <c r="G353" s="238"/>
      <c r="H353" s="241">
        <v>5.1399999999999997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145</v>
      </c>
      <c r="AU353" s="247" t="s">
        <v>143</v>
      </c>
      <c r="AV353" s="14" t="s">
        <v>143</v>
      </c>
      <c r="AW353" s="14" t="s">
        <v>30</v>
      </c>
      <c r="AX353" s="14" t="s">
        <v>73</v>
      </c>
      <c r="AY353" s="247" t="s">
        <v>135</v>
      </c>
    </row>
    <row r="354" s="13" customFormat="1">
      <c r="A354" s="13"/>
      <c r="B354" s="226"/>
      <c r="C354" s="227"/>
      <c r="D354" s="228" t="s">
        <v>145</v>
      </c>
      <c r="E354" s="229" t="s">
        <v>1</v>
      </c>
      <c r="F354" s="230" t="s">
        <v>191</v>
      </c>
      <c r="G354" s="227"/>
      <c r="H354" s="229" t="s">
        <v>1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145</v>
      </c>
      <c r="AU354" s="236" t="s">
        <v>143</v>
      </c>
      <c r="AV354" s="13" t="s">
        <v>78</v>
      </c>
      <c r="AW354" s="13" t="s">
        <v>30</v>
      </c>
      <c r="AX354" s="13" t="s">
        <v>73</v>
      </c>
      <c r="AY354" s="236" t="s">
        <v>135</v>
      </c>
    </row>
    <row r="355" s="14" customFormat="1">
      <c r="A355" s="14"/>
      <c r="B355" s="237"/>
      <c r="C355" s="238"/>
      <c r="D355" s="228" t="s">
        <v>145</v>
      </c>
      <c r="E355" s="239" t="s">
        <v>1</v>
      </c>
      <c r="F355" s="240" t="s">
        <v>192</v>
      </c>
      <c r="G355" s="238"/>
      <c r="H355" s="241">
        <v>10.348000000000001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145</v>
      </c>
      <c r="AU355" s="247" t="s">
        <v>143</v>
      </c>
      <c r="AV355" s="14" t="s">
        <v>143</v>
      </c>
      <c r="AW355" s="14" t="s">
        <v>30</v>
      </c>
      <c r="AX355" s="14" t="s">
        <v>73</v>
      </c>
      <c r="AY355" s="247" t="s">
        <v>135</v>
      </c>
    </row>
    <row r="356" s="13" customFormat="1">
      <c r="A356" s="13"/>
      <c r="B356" s="226"/>
      <c r="C356" s="227"/>
      <c r="D356" s="228" t="s">
        <v>145</v>
      </c>
      <c r="E356" s="229" t="s">
        <v>1</v>
      </c>
      <c r="F356" s="230" t="s">
        <v>193</v>
      </c>
      <c r="G356" s="227"/>
      <c r="H356" s="229" t="s">
        <v>1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145</v>
      </c>
      <c r="AU356" s="236" t="s">
        <v>143</v>
      </c>
      <c r="AV356" s="13" t="s">
        <v>78</v>
      </c>
      <c r="AW356" s="13" t="s">
        <v>30</v>
      </c>
      <c r="AX356" s="13" t="s">
        <v>73</v>
      </c>
      <c r="AY356" s="236" t="s">
        <v>135</v>
      </c>
    </row>
    <row r="357" s="14" customFormat="1">
      <c r="A357" s="14"/>
      <c r="B357" s="237"/>
      <c r="C357" s="238"/>
      <c r="D357" s="228" t="s">
        <v>145</v>
      </c>
      <c r="E357" s="239" t="s">
        <v>1</v>
      </c>
      <c r="F357" s="240" t="s">
        <v>194</v>
      </c>
      <c r="G357" s="238"/>
      <c r="H357" s="241">
        <v>16.510999999999999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145</v>
      </c>
      <c r="AU357" s="247" t="s">
        <v>143</v>
      </c>
      <c r="AV357" s="14" t="s">
        <v>143</v>
      </c>
      <c r="AW357" s="14" t="s">
        <v>30</v>
      </c>
      <c r="AX357" s="14" t="s">
        <v>73</v>
      </c>
      <c r="AY357" s="247" t="s">
        <v>135</v>
      </c>
    </row>
    <row r="358" s="15" customFormat="1">
      <c r="A358" s="15"/>
      <c r="B358" s="248"/>
      <c r="C358" s="249"/>
      <c r="D358" s="228" t="s">
        <v>145</v>
      </c>
      <c r="E358" s="250" t="s">
        <v>1</v>
      </c>
      <c r="F358" s="251" t="s">
        <v>148</v>
      </c>
      <c r="G358" s="249"/>
      <c r="H358" s="252">
        <v>42.525999999999996</v>
      </c>
      <c r="I358" s="253"/>
      <c r="J358" s="249"/>
      <c r="K358" s="249"/>
      <c r="L358" s="254"/>
      <c r="M358" s="255"/>
      <c r="N358" s="256"/>
      <c r="O358" s="256"/>
      <c r="P358" s="256"/>
      <c r="Q358" s="256"/>
      <c r="R358" s="256"/>
      <c r="S358" s="256"/>
      <c r="T358" s="25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8" t="s">
        <v>145</v>
      </c>
      <c r="AU358" s="258" t="s">
        <v>143</v>
      </c>
      <c r="AV358" s="15" t="s">
        <v>142</v>
      </c>
      <c r="AW358" s="15" t="s">
        <v>30</v>
      </c>
      <c r="AX358" s="15" t="s">
        <v>78</v>
      </c>
      <c r="AY358" s="258" t="s">
        <v>135</v>
      </c>
    </row>
    <row r="359" s="2" customFormat="1" ht="24.15" customHeight="1">
      <c r="A359" s="38"/>
      <c r="B359" s="39"/>
      <c r="C359" s="212" t="s">
        <v>311</v>
      </c>
      <c r="D359" s="212" t="s">
        <v>138</v>
      </c>
      <c r="E359" s="213" t="s">
        <v>312</v>
      </c>
      <c r="F359" s="214" t="s">
        <v>313</v>
      </c>
      <c r="G359" s="215" t="s">
        <v>162</v>
      </c>
      <c r="H359" s="216">
        <v>42.526000000000003</v>
      </c>
      <c r="I359" s="217"/>
      <c r="J359" s="218">
        <f>ROUND(I359*H359,2)</f>
        <v>0</v>
      </c>
      <c r="K359" s="219"/>
      <c r="L359" s="44"/>
      <c r="M359" s="220" t="s">
        <v>1</v>
      </c>
      <c r="N359" s="221" t="s">
        <v>39</v>
      </c>
      <c r="O359" s="91"/>
      <c r="P359" s="222">
        <f>O359*H359</f>
        <v>0</v>
      </c>
      <c r="Q359" s="222">
        <v>0</v>
      </c>
      <c r="R359" s="222">
        <f>Q359*H359</f>
        <v>0</v>
      </c>
      <c r="S359" s="222">
        <v>0</v>
      </c>
      <c r="T359" s="223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4" t="s">
        <v>142</v>
      </c>
      <c r="AT359" s="224" t="s">
        <v>138</v>
      </c>
      <c r="AU359" s="224" t="s">
        <v>143</v>
      </c>
      <c r="AY359" s="17" t="s">
        <v>135</v>
      </c>
      <c r="BE359" s="225">
        <f>IF(N359="základní",J359,0)</f>
        <v>0</v>
      </c>
      <c r="BF359" s="225">
        <f>IF(N359="snížená",J359,0)</f>
        <v>0</v>
      </c>
      <c r="BG359" s="225">
        <f>IF(N359="zákl. přenesená",J359,0)</f>
        <v>0</v>
      </c>
      <c r="BH359" s="225">
        <f>IF(N359="sníž. přenesená",J359,0)</f>
        <v>0</v>
      </c>
      <c r="BI359" s="225">
        <f>IF(N359="nulová",J359,0)</f>
        <v>0</v>
      </c>
      <c r="BJ359" s="17" t="s">
        <v>143</v>
      </c>
      <c r="BK359" s="225">
        <f>ROUND(I359*H359,2)</f>
        <v>0</v>
      </c>
      <c r="BL359" s="17" t="s">
        <v>142</v>
      </c>
      <c r="BM359" s="224" t="s">
        <v>314</v>
      </c>
    </row>
    <row r="360" s="13" customFormat="1">
      <c r="A360" s="13"/>
      <c r="B360" s="226"/>
      <c r="C360" s="227"/>
      <c r="D360" s="228" t="s">
        <v>145</v>
      </c>
      <c r="E360" s="229" t="s">
        <v>1</v>
      </c>
      <c r="F360" s="230" t="s">
        <v>183</v>
      </c>
      <c r="G360" s="227"/>
      <c r="H360" s="229" t="s">
        <v>1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145</v>
      </c>
      <c r="AU360" s="236" t="s">
        <v>143</v>
      </c>
      <c r="AV360" s="13" t="s">
        <v>78</v>
      </c>
      <c r="AW360" s="13" t="s">
        <v>30</v>
      </c>
      <c r="AX360" s="13" t="s">
        <v>73</v>
      </c>
      <c r="AY360" s="236" t="s">
        <v>135</v>
      </c>
    </row>
    <row r="361" s="14" customFormat="1">
      <c r="A361" s="14"/>
      <c r="B361" s="237"/>
      <c r="C361" s="238"/>
      <c r="D361" s="228" t="s">
        <v>145</v>
      </c>
      <c r="E361" s="239" t="s">
        <v>1</v>
      </c>
      <c r="F361" s="240" t="s">
        <v>184</v>
      </c>
      <c r="G361" s="238"/>
      <c r="H361" s="241">
        <v>7.1059999999999999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145</v>
      </c>
      <c r="AU361" s="247" t="s">
        <v>143</v>
      </c>
      <c r="AV361" s="14" t="s">
        <v>143</v>
      </c>
      <c r="AW361" s="14" t="s">
        <v>30</v>
      </c>
      <c r="AX361" s="14" t="s">
        <v>73</v>
      </c>
      <c r="AY361" s="247" t="s">
        <v>135</v>
      </c>
    </row>
    <row r="362" s="13" customFormat="1">
      <c r="A362" s="13"/>
      <c r="B362" s="226"/>
      <c r="C362" s="227"/>
      <c r="D362" s="228" t="s">
        <v>145</v>
      </c>
      <c r="E362" s="229" t="s">
        <v>1</v>
      </c>
      <c r="F362" s="230" t="s">
        <v>185</v>
      </c>
      <c r="G362" s="227"/>
      <c r="H362" s="229" t="s">
        <v>1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145</v>
      </c>
      <c r="AU362" s="236" t="s">
        <v>143</v>
      </c>
      <c r="AV362" s="13" t="s">
        <v>78</v>
      </c>
      <c r="AW362" s="13" t="s">
        <v>30</v>
      </c>
      <c r="AX362" s="13" t="s">
        <v>73</v>
      </c>
      <c r="AY362" s="236" t="s">
        <v>135</v>
      </c>
    </row>
    <row r="363" s="14" customFormat="1">
      <c r="A363" s="14"/>
      <c r="B363" s="237"/>
      <c r="C363" s="238"/>
      <c r="D363" s="228" t="s">
        <v>145</v>
      </c>
      <c r="E363" s="239" t="s">
        <v>1</v>
      </c>
      <c r="F363" s="240" t="s">
        <v>186</v>
      </c>
      <c r="G363" s="238"/>
      <c r="H363" s="241">
        <v>0.96999999999999997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145</v>
      </c>
      <c r="AU363" s="247" t="s">
        <v>143</v>
      </c>
      <c r="AV363" s="14" t="s">
        <v>143</v>
      </c>
      <c r="AW363" s="14" t="s">
        <v>30</v>
      </c>
      <c r="AX363" s="14" t="s">
        <v>73</v>
      </c>
      <c r="AY363" s="247" t="s">
        <v>135</v>
      </c>
    </row>
    <row r="364" s="13" customFormat="1">
      <c r="A364" s="13"/>
      <c r="B364" s="226"/>
      <c r="C364" s="227"/>
      <c r="D364" s="228" t="s">
        <v>145</v>
      </c>
      <c r="E364" s="229" t="s">
        <v>1</v>
      </c>
      <c r="F364" s="230" t="s">
        <v>187</v>
      </c>
      <c r="G364" s="227"/>
      <c r="H364" s="229" t="s">
        <v>1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145</v>
      </c>
      <c r="AU364" s="236" t="s">
        <v>143</v>
      </c>
      <c r="AV364" s="13" t="s">
        <v>78</v>
      </c>
      <c r="AW364" s="13" t="s">
        <v>30</v>
      </c>
      <c r="AX364" s="13" t="s">
        <v>73</v>
      </c>
      <c r="AY364" s="236" t="s">
        <v>135</v>
      </c>
    </row>
    <row r="365" s="14" customFormat="1">
      <c r="A365" s="14"/>
      <c r="B365" s="237"/>
      <c r="C365" s="238"/>
      <c r="D365" s="228" t="s">
        <v>145</v>
      </c>
      <c r="E365" s="239" t="s">
        <v>1</v>
      </c>
      <c r="F365" s="240" t="s">
        <v>188</v>
      </c>
      <c r="G365" s="238"/>
      <c r="H365" s="241">
        <v>2.4510000000000001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7" t="s">
        <v>145</v>
      </c>
      <c r="AU365" s="247" t="s">
        <v>143</v>
      </c>
      <c r="AV365" s="14" t="s">
        <v>143</v>
      </c>
      <c r="AW365" s="14" t="s">
        <v>30</v>
      </c>
      <c r="AX365" s="14" t="s">
        <v>73</v>
      </c>
      <c r="AY365" s="247" t="s">
        <v>135</v>
      </c>
    </row>
    <row r="366" s="13" customFormat="1">
      <c r="A366" s="13"/>
      <c r="B366" s="226"/>
      <c r="C366" s="227"/>
      <c r="D366" s="228" t="s">
        <v>145</v>
      </c>
      <c r="E366" s="229" t="s">
        <v>1</v>
      </c>
      <c r="F366" s="230" t="s">
        <v>189</v>
      </c>
      <c r="G366" s="227"/>
      <c r="H366" s="229" t="s">
        <v>1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145</v>
      </c>
      <c r="AU366" s="236" t="s">
        <v>143</v>
      </c>
      <c r="AV366" s="13" t="s">
        <v>78</v>
      </c>
      <c r="AW366" s="13" t="s">
        <v>30</v>
      </c>
      <c r="AX366" s="13" t="s">
        <v>73</v>
      </c>
      <c r="AY366" s="236" t="s">
        <v>135</v>
      </c>
    </row>
    <row r="367" s="14" customFormat="1">
      <c r="A367" s="14"/>
      <c r="B367" s="237"/>
      <c r="C367" s="238"/>
      <c r="D367" s="228" t="s">
        <v>145</v>
      </c>
      <c r="E367" s="239" t="s">
        <v>1</v>
      </c>
      <c r="F367" s="240" t="s">
        <v>190</v>
      </c>
      <c r="G367" s="238"/>
      <c r="H367" s="241">
        <v>5.1399999999999997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145</v>
      </c>
      <c r="AU367" s="247" t="s">
        <v>143</v>
      </c>
      <c r="AV367" s="14" t="s">
        <v>143</v>
      </c>
      <c r="AW367" s="14" t="s">
        <v>30</v>
      </c>
      <c r="AX367" s="14" t="s">
        <v>73</v>
      </c>
      <c r="AY367" s="247" t="s">
        <v>135</v>
      </c>
    </row>
    <row r="368" s="13" customFormat="1">
      <c r="A368" s="13"/>
      <c r="B368" s="226"/>
      <c r="C368" s="227"/>
      <c r="D368" s="228" t="s">
        <v>145</v>
      </c>
      <c r="E368" s="229" t="s">
        <v>1</v>
      </c>
      <c r="F368" s="230" t="s">
        <v>191</v>
      </c>
      <c r="G368" s="227"/>
      <c r="H368" s="229" t="s">
        <v>1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145</v>
      </c>
      <c r="AU368" s="236" t="s">
        <v>143</v>
      </c>
      <c r="AV368" s="13" t="s">
        <v>78</v>
      </c>
      <c r="AW368" s="13" t="s">
        <v>30</v>
      </c>
      <c r="AX368" s="13" t="s">
        <v>73</v>
      </c>
      <c r="AY368" s="236" t="s">
        <v>135</v>
      </c>
    </row>
    <row r="369" s="14" customFormat="1">
      <c r="A369" s="14"/>
      <c r="B369" s="237"/>
      <c r="C369" s="238"/>
      <c r="D369" s="228" t="s">
        <v>145</v>
      </c>
      <c r="E369" s="239" t="s">
        <v>1</v>
      </c>
      <c r="F369" s="240" t="s">
        <v>192</v>
      </c>
      <c r="G369" s="238"/>
      <c r="H369" s="241">
        <v>10.348000000000001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145</v>
      </c>
      <c r="AU369" s="247" t="s">
        <v>143</v>
      </c>
      <c r="AV369" s="14" t="s">
        <v>143</v>
      </c>
      <c r="AW369" s="14" t="s">
        <v>30</v>
      </c>
      <c r="AX369" s="14" t="s">
        <v>73</v>
      </c>
      <c r="AY369" s="247" t="s">
        <v>135</v>
      </c>
    </row>
    <row r="370" s="13" customFormat="1">
      <c r="A370" s="13"/>
      <c r="B370" s="226"/>
      <c r="C370" s="227"/>
      <c r="D370" s="228" t="s">
        <v>145</v>
      </c>
      <c r="E370" s="229" t="s">
        <v>1</v>
      </c>
      <c r="F370" s="230" t="s">
        <v>193</v>
      </c>
      <c r="G370" s="227"/>
      <c r="H370" s="229" t="s">
        <v>1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145</v>
      </c>
      <c r="AU370" s="236" t="s">
        <v>143</v>
      </c>
      <c r="AV370" s="13" t="s">
        <v>78</v>
      </c>
      <c r="AW370" s="13" t="s">
        <v>30</v>
      </c>
      <c r="AX370" s="13" t="s">
        <v>73</v>
      </c>
      <c r="AY370" s="236" t="s">
        <v>135</v>
      </c>
    </row>
    <row r="371" s="14" customFormat="1">
      <c r="A371" s="14"/>
      <c r="B371" s="237"/>
      <c r="C371" s="238"/>
      <c r="D371" s="228" t="s">
        <v>145</v>
      </c>
      <c r="E371" s="239" t="s">
        <v>1</v>
      </c>
      <c r="F371" s="240" t="s">
        <v>194</v>
      </c>
      <c r="G371" s="238"/>
      <c r="H371" s="241">
        <v>16.510999999999999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145</v>
      </c>
      <c r="AU371" s="247" t="s">
        <v>143</v>
      </c>
      <c r="AV371" s="14" t="s">
        <v>143</v>
      </c>
      <c r="AW371" s="14" t="s">
        <v>30</v>
      </c>
      <c r="AX371" s="14" t="s">
        <v>73</v>
      </c>
      <c r="AY371" s="247" t="s">
        <v>135</v>
      </c>
    </row>
    <row r="372" s="15" customFormat="1">
      <c r="A372" s="15"/>
      <c r="B372" s="248"/>
      <c r="C372" s="249"/>
      <c r="D372" s="228" t="s">
        <v>145</v>
      </c>
      <c r="E372" s="250" t="s">
        <v>1</v>
      </c>
      <c r="F372" s="251" t="s">
        <v>148</v>
      </c>
      <c r="G372" s="249"/>
      <c r="H372" s="252">
        <v>42.525999999999996</v>
      </c>
      <c r="I372" s="253"/>
      <c r="J372" s="249"/>
      <c r="K372" s="249"/>
      <c r="L372" s="254"/>
      <c r="M372" s="255"/>
      <c r="N372" s="256"/>
      <c r="O372" s="256"/>
      <c r="P372" s="256"/>
      <c r="Q372" s="256"/>
      <c r="R372" s="256"/>
      <c r="S372" s="256"/>
      <c r="T372" s="257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8" t="s">
        <v>145</v>
      </c>
      <c r="AU372" s="258" t="s">
        <v>143</v>
      </c>
      <c r="AV372" s="15" t="s">
        <v>142</v>
      </c>
      <c r="AW372" s="15" t="s">
        <v>30</v>
      </c>
      <c r="AX372" s="15" t="s">
        <v>78</v>
      </c>
      <c r="AY372" s="258" t="s">
        <v>135</v>
      </c>
    </row>
    <row r="373" s="2" customFormat="1" ht="21.75" customHeight="1">
      <c r="A373" s="38"/>
      <c r="B373" s="39"/>
      <c r="C373" s="212" t="s">
        <v>315</v>
      </c>
      <c r="D373" s="212" t="s">
        <v>138</v>
      </c>
      <c r="E373" s="213" t="s">
        <v>316</v>
      </c>
      <c r="F373" s="214" t="s">
        <v>317</v>
      </c>
      <c r="G373" s="215" t="s">
        <v>162</v>
      </c>
      <c r="H373" s="216">
        <v>2.3999999999999999</v>
      </c>
      <c r="I373" s="217"/>
      <c r="J373" s="218">
        <f>ROUND(I373*H373,2)</f>
        <v>0</v>
      </c>
      <c r="K373" s="219"/>
      <c r="L373" s="44"/>
      <c r="M373" s="220" t="s">
        <v>1</v>
      </c>
      <c r="N373" s="221" t="s">
        <v>39</v>
      </c>
      <c r="O373" s="91"/>
      <c r="P373" s="222">
        <f>O373*H373</f>
        <v>0</v>
      </c>
      <c r="Q373" s="222">
        <v>0</v>
      </c>
      <c r="R373" s="222">
        <f>Q373*H373</f>
        <v>0</v>
      </c>
      <c r="S373" s="222">
        <v>0.075999999999999998</v>
      </c>
      <c r="T373" s="223">
        <f>S373*H373</f>
        <v>0.18239999999999998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4" t="s">
        <v>142</v>
      </c>
      <c r="AT373" s="224" t="s">
        <v>138</v>
      </c>
      <c r="AU373" s="224" t="s">
        <v>143</v>
      </c>
      <c r="AY373" s="17" t="s">
        <v>135</v>
      </c>
      <c r="BE373" s="225">
        <f>IF(N373="základní",J373,0)</f>
        <v>0</v>
      </c>
      <c r="BF373" s="225">
        <f>IF(N373="snížená",J373,0)</f>
        <v>0</v>
      </c>
      <c r="BG373" s="225">
        <f>IF(N373="zákl. přenesená",J373,0)</f>
        <v>0</v>
      </c>
      <c r="BH373" s="225">
        <f>IF(N373="sníž. přenesená",J373,0)</f>
        <v>0</v>
      </c>
      <c r="BI373" s="225">
        <f>IF(N373="nulová",J373,0)</f>
        <v>0</v>
      </c>
      <c r="BJ373" s="17" t="s">
        <v>143</v>
      </c>
      <c r="BK373" s="225">
        <f>ROUND(I373*H373,2)</f>
        <v>0</v>
      </c>
      <c r="BL373" s="17" t="s">
        <v>142</v>
      </c>
      <c r="BM373" s="224" t="s">
        <v>318</v>
      </c>
    </row>
    <row r="374" s="13" customFormat="1">
      <c r="A374" s="13"/>
      <c r="B374" s="226"/>
      <c r="C374" s="227"/>
      <c r="D374" s="228" t="s">
        <v>145</v>
      </c>
      <c r="E374" s="229" t="s">
        <v>1</v>
      </c>
      <c r="F374" s="230" t="s">
        <v>319</v>
      </c>
      <c r="G374" s="227"/>
      <c r="H374" s="229" t="s">
        <v>1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145</v>
      </c>
      <c r="AU374" s="236" t="s">
        <v>143</v>
      </c>
      <c r="AV374" s="13" t="s">
        <v>78</v>
      </c>
      <c r="AW374" s="13" t="s">
        <v>30</v>
      </c>
      <c r="AX374" s="13" t="s">
        <v>73</v>
      </c>
      <c r="AY374" s="236" t="s">
        <v>135</v>
      </c>
    </row>
    <row r="375" s="14" customFormat="1">
      <c r="A375" s="14"/>
      <c r="B375" s="237"/>
      <c r="C375" s="238"/>
      <c r="D375" s="228" t="s">
        <v>145</v>
      </c>
      <c r="E375" s="239" t="s">
        <v>1</v>
      </c>
      <c r="F375" s="240" t="s">
        <v>320</v>
      </c>
      <c r="G375" s="238"/>
      <c r="H375" s="241">
        <v>2.3999999999999999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7" t="s">
        <v>145</v>
      </c>
      <c r="AU375" s="247" t="s">
        <v>143</v>
      </c>
      <c r="AV375" s="14" t="s">
        <v>143</v>
      </c>
      <c r="AW375" s="14" t="s">
        <v>30</v>
      </c>
      <c r="AX375" s="14" t="s">
        <v>78</v>
      </c>
      <c r="AY375" s="247" t="s">
        <v>135</v>
      </c>
    </row>
    <row r="376" s="2" customFormat="1" ht="24.15" customHeight="1">
      <c r="A376" s="38"/>
      <c r="B376" s="39"/>
      <c r="C376" s="212" t="s">
        <v>321</v>
      </c>
      <c r="D376" s="212" t="s">
        <v>138</v>
      </c>
      <c r="E376" s="213" t="s">
        <v>322</v>
      </c>
      <c r="F376" s="214" t="s">
        <v>323</v>
      </c>
      <c r="G376" s="215" t="s">
        <v>157</v>
      </c>
      <c r="H376" s="216">
        <v>8</v>
      </c>
      <c r="I376" s="217"/>
      <c r="J376" s="218">
        <f>ROUND(I376*H376,2)</f>
        <v>0</v>
      </c>
      <c r="K376" s="219"/>
      <c r="L376" s="44"/>
      <c r="M376" s="220" t="s">
        <v>1</v>
      </c>
      <c r="N376" s="221" t="s">
        <v>39</v>
      </c>
      <c r="O376" s="91"/>
      <c r="P376" s="222">
        <f>O376*H376</f>
        <v>0</v>
      </c>
      <c r="Q376" s="222">
        <v>0</v>
      </c>
      <c r="R376" s="222">
        <f>Q376*H376</f>
        <v>0</v>
      </c>
      <c r="S376" s="222">
        <v>0.069000000000000006</v>
      </c>
      <c r="T376" s="223">
        <f>S376*H376</f>
        <v>0.55200000000000005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4" t="s">
        <v>142</v>
      </c>
      <c r="AT376" s="224" t="s">
        <v>138</v>
      </c>
      <c r="AU376" s="224" t="s">
        <v>143</v>
      </c>
      <c r="AY376" s="17" t="s">
        <v>135</v>
      </c>
      <c r="BE376" s="225">
        <f>IF(N376="základní",J376,0)</f>
        <v>0</v>
      </c>
      <c r="BF376" s="225">
        <f>IF(N376="snížená",J376,0)</f>
        <v>0</v>
      </c>
      <c r="BG376" s="225">
        <f>IF(N376="zákl. přenesená",J376,0)</f>
        <v>0</v>
      </c>
      <c r="BH376" s="225">
        <f>IF(N376="sníž. přenesená",J376,0)</f>
        <v>0</v>
      </c>
      <c r="BI376" s="225">
        <f>IF(N376="nulová",J376,0)</f>
        <v>0</v>
      </c>
      <c r="BJ376" s="17" t="s">
        <v>143</v>
      </c>
      <c r="BK376" s="225">
        <f>ROUND(I376*H376,2)</f>
        <v>0</v>
      </c>
      <c r="BL376" s="17" t="s">
        <v>142</v>
      </c>
      <c r="BM376" s="224" t="s">
        <v>324</v>
      </c>
    </row>
    <row r="377" s="13" customFormat="1">
      <c r="A377" s="13"/>
      <c r="B377" s="226"/>
      <c r="C377" s="227"/>
      <c r="D377" s="228" t="s">
        <v>145</v>
      </c>
      <c r="E377" s="229" t="s">
        <v>1</v>
      </c>
      <c r="F377" s="230" t="s">
        <v>159</v>
      </c>
      <c r="G377" s="227"/>
      <c r="H377" s="229" t="s">
        <v>1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145</v>
      </c>
      <c r="AU377" s="236" t="s">
        <v>143</v>
      </c>
      <c r="AV377" s="13" t="s">
        <v>78</v>
      </c>
      <c r="AW377" s="13" t="s">
        <v>30</v>
      </c>
      <c r="AX377" s="13" t="s">
        <v>73</v>
      </c>
      <c r="AY377" s="236" t="s">
        <v>135</v>
      </c>
    </row>
    <row r="378" s="14" customFormat="1">
      <c r="A378" s="14"/>
      <c r="B378" s="237"/>
      <c r="C378" s="238"/>
      <c r="D378" s="228" t="s">
        <v>145</v>
      </c>
      <c r="E378" s="239" t="s">
        <v>1</v>
      </c>
      <c r="F378" s="240" t="s">
        <v>152</v>
      </c>
      <c r="G378" s="238"/>
      <c r="H378" s="241">
        <v>8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145</v>
      </c>
      <c r="AU378" s="247" t="s">
        <v>143</v>
      </c>
      <c r="AV378" s="14" t="s">
        <v>143</v>
      </c>
      <c r="AW378" s="14" t="s">
        <v>30</v>
      </c>
      <c r="AX378" s="14" t="s">
        <v>73</v>
      </c>
      <c r="AY378" s="247" t="s">
        <v>135</v>
      </c>
    </row>
    <row r="379" s="15" customFormat="1">
      <c r="A379" s="15"/>
      <c r="B379" s="248"/>
      <c r="C379" s="249"/>
      <c r="D379" s="228" t="s">
        <v>145</v>
      </c>
      <c r="E379" s="250" t="s">
        <v>1</v>
      </c>
      <c r="F379" s="251" t="s">
        <v>148</v>
      </c>
      <c r="G379" s="249"/>
      <c r="H379" s="252">
        <v>8</v>
      </c>
      <c r="I379" s="253"/>
      <c r="J379" s="249"/>
      <c r="K379" s="249"/>
      <c r="L379" s="254"/>
      <c r="M379" s="255"/>
      <c r="N379" s="256"/>
      <c r="O379" s="256"/>
      <c r="P379" s="256"/>
      <c r="Q379" s="256"/>
      <c r="R379" s="256"/>
      <c r="S379" s="256"/>
      <c r="T379" s="257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8" t="s">
        <v>145</v>
      </c>
      <c r="AU379" s="258" t="s">
        <v>143</v>
      </c>
      <c r="AV379" s="15" t="s">
        <v>142</v>
      </c>
      <c r="AW379" s="15" t="s">
        <v>30</v>
      </c>
      <c r="AX379" s="15" t="s">
        <v>78</v>
      </c>
      <c r="AY379" s="258" t="s">
        <v>135</v>
      </c>
    </row>
    <row r="380" s="2" customFormat="1" ht="24.15" customHeight="1">
      <c r="A380" s="38"/>
      <c r="B380" s="39"/>
      <c r="C380" s="212" t="s">
        <v>325</v>
      </c>
      <c r="D380" s="212" t="s">
        <v>138</v>
      </c>
      <c r="E380" s="213" t="s">
        <v>326</v>
      </c>
      <c r="F380" s="214" t="s">
        <v>327</v>
      </c>
      <c r="G380" s="215" t="s">
        <v>328</v>
      </c>
      <c r="H380" s="216">
        <v>1.5</v>
      </c>
      <c r="I380" s="217"/>
      <c r="J380" s="218">
        <f>ROUND(I380*H380,2)</f>
        <v>0</v>
      </c>
      <c r="K380" s="219"/>
      <c r="L380" s="44"/>
      <c r="M380" s="220" t="s">
        <v>1</v>
      </c>
      <c r="N380" s="221" t="s">
        <v>39</v>
      </c>
      <c r="O380" s="91"/>
      <c r="P380" s="222">
        <f>O380*H380</f>
        <v>0</v>
      </c>
      <c r="Q380" s="222">
        <v>0</v>
      </c>
      <c r="R380" s="222">
        <f>Q380*H380</f>
        <v>0</v>
      </c>
      <c r="S380" s="222">
        <v>0.0060000000000000001</v>
      </c>
      <c r="T380" s="223">
        <f>S380*H380</f>
        <v>0.0090000000000000011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4" t="s">
        <v>142</v>
      </c>
      <c r="AT380" s="224" t="s">
        <v>138</v>
      </c>
      <c r="AU380" s="224" t="s">
        <v>143</v>
      </c>
      <c r="AY380" s="17" t="s">
        <v>135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7" t="s">
        <v>143</v>
      </c>
      <c r="BK380" s="225">
        <f>ROUND(I380*H380,2)</f>
        <v>0</v>
      </c>
      <c r="BL380" s="17" t="s">
        <v>142</v>
      </c>
      <c r="BM380" s="224" t="s">
        <v>329</v>
      </c>
    </row>
    <row r="381" s="13" customFormat="1">
      <c r="A381" s="13"/>
      <c r="B381" s="226"/>
      <c r="C381" s="227"/>
      <c r="D381" s="228" t="s">
        <v>145</v>
      </c>
      <c r="E381" s="229" t="s">
        <v>1</v>
      </c>
      <c r="F381" s="230" t="s">
        <v>330</v>
      </c>
      <c r="G381" s="227"/>
      <c r="H381" s="229" t="s">
        <v>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145</v>
      </c>
      <c r="AU381" s="236" t="s">
        <v>143</v>
      </c>
      <c r="AV381" s="13" t="s">
        <v>78</v>
      </c>
      <c r="AW381" s="13" t="s">
        <v>30</v>
      </c>
      <c r="AX381" s="13" t="s">
        <v>73</v>
      </c>
      <c r="AY381" s="236" t="s">
        <v>135</v>
      </c>
    </row>
    <row r="382" s="14" customFormat="1">
      <c r="A382" s="14"/>
      <c r="B382" s="237"/>
      <c r="C382" s="238"/>
      <c r="D382" s="228" t="s">
        <v>145</v>
      </c>
      <c r="E382" s="239" t="s">
        <v>1</v>
      </c>
      <c r="F382" s="240" t="s">
        <v>331</v>
      </c>
      <c r="G382" s="238"/>
      <c r="H382" s="241">
        <v>1.5</v>
      </c>
      <c r="I382" s="242"/>
      <c r="J382" s="238"/>
      <c r="K382" s="238"/>
      <c r="L382" s="243"/>
      <c r="M382" s="244"/>
      <c r="N382" s="245"/>
      <c r="O382" s="245"/>
      <c r="P382" s="245"/>
      <c r="Q382" s="245"/>
      <c r="R382" s="245"/>
      <c r="S382" s="245"/>
      <c r="T382" s="24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7" t="s">
        <v>145</v>
      </c>
      <c r="AU382" s="247" t="s">
        <v>143</v>
      </c>
      <c r="AV382" s="14" t="s">
        <v>143</v>
      </c>
      <c r="AW382" s="14" t="s">
        <v>30</v>
      </c>
      <c r="AX382" s="14" t="s">
        <v>78</v>
      </c>
      <c r="AY382" s="247" t="s">
        <v>135</v>
      </c>
    </row>
    <row r="383" s="2" customFormat="1" ht="24.15" customHeight="1">
      <c r="A383" s="38"/>
      <c r="B383" s="39"/>
      <c r="C383" s="212" t="s">
        <v>332</v>
      </c>
      <c r="D383" s="212" t="s">
        <v>138</v>
      </c>
      <c r="E383" s="213" t="s">
        <v>333</v>
      </c>
      <c r="F383" s="214" t="s">
        <v>334</v>
      </c>
      <c r="G383" s="215" t="s">
        <v>328</v>
      </c>
      <c r="H383" s="216">
        <v>12</v>
      </c>
      <c r="I383" s="217"/>
      <c r="J383" s="218">
        <f>ROUND(I383*H383,2)</f>
        <v>0</v>
      </c>
      <c r="K383" s="219"/>
      <c r="L383" s="44"/>
      <c r="M383" s="220" t="s">
        <v>1</v>
      </c>
      <c r="N383" s="221" t="s">
        <v>39</v>
      </c>
      <c r="O383" s="91"/>
      <c r="P383" s="222">
        <f>O383*H383</f>
        <v>0</v>
      </c>
      <c r="Q383" s="222">
        <v>0</v>
      </c>
      <c r="R383" s="222">
        <f>Q383*H383</f>
        <v>0</v>
      </c>
      <c r="S383" s="222">
        <v>0.0089999999999999993</v>
      </c>
      <c r="T383" s="223">
        <f>S383*H383</f>
        <v>0.10799999999999999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4" t="s">
        <v>142</v>
      </c>
      <c r="AT383" s="224" t="s">
        <v>138</v>
      </c>
      <c r="AU383" s="224" t="s">
        <v>143</v>
      </c>
      <c r="AY383" s="17" t="s">
        <v>135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7" t="s">
        <v>143</v>
      </c>
      <c r="BK383" s="225">
        <f>ROUND(I383*H383,2)</f>
        <v>0</v>
      </c>
      <c r="BL383" s="17" t="s">
        <v>142</v>
      </c>
      <c r="BM383" s="224" t="s">
        <v>335</v>
      </c>
    </row>
    <row r="384" s="13" customFormat="1">
      <c r="A384" s="13"/>
      <c r="B384" s="226"/>
      <c r="C384" s="227"/>
      <c r="D384" s="228" t="s">
        <v>145</v>
      </c>
      <c r="E384" s="229" t="s">
        <v>1</v>
      </c>
      <c r="F384" s="230" t="s">
        <v>336</v>
      </c>
      <c r="G384" s="227"/>
      <c r="H384" s="229" t="s">
        <v>1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145</v>
      </c>
      <c r="AU384" s="236" t="s">
        <v>143</v>
      </c>
      <c r="AV384" s="13" t="s">
        <v>78</v>
      </c>
      <c r="AW384" s="13" t="s">
        <v>30</v>
      </c>
      <c r="AX384" s="13" t="s">
        <v>73</v>
      </c>
      <c r="AY384" s="236" t="s">
        <v>135</v>
      </c>
    </row>
    <row r="385" s="14" customFormat="1">
      <c r="A385" s="14"/>
      <c r="B385" s="237"/>
      <c r="C385" s="238"/>
      <c r="D385" s="228" t="s">
        <v>145</v>
      </c>
      <c r="E385" s="239" t="s">
        <v>1</v>
      </c>
      <c r="F385" s="240" t="s">
        <v>172</v>
      </c>
      <c r="G385" s="238"/>
      <c r="H385" s="241">
        <v>6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145</v>
      </c>
      <c r="AU385" s="247" t="s">
        <v>143</v>
      </c>
      <c r="AV385" s="14" t="s">
        <v>143</v>
      </c>
      <c r="AW385" s="14" t="s">
        <v>30</v>
      </c>
      <c r="AX385" s="14" t="s">
        <v>73</v>
      </c>
      <c r="AY385" s="247" t="s">
        <v>135</v>
      </c>
    </row>
    <row r="386" s="13" customFormat="1">
      <c r="A386" s="13"/>
      <c r="B386" s="226"/>
      <c r="C386" s="227"/>
      <c r="D386" s="228" t="s">
        <v>145</v>
      </c>
      <c r="E386" s="229" t="s">
        <v>1</v>
      </c>
      <c r="F386" s="230" t="s">
        <v>210</v>
      </c>
      <c r="G386" s="227"/>
      <c r="H386" s="229" t="s">
        <v>1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145</v>
      </c>
      <c r="AU386" s="236" t="s">
        <v>143</v>
      </c>
      <c r="AV386" s="13" t="s">
        <v>78</v>
      </c>
      <c r="AW386" s="13" t="s">
        <v>30</v>
      </c>
      <c r="AX386" s="13" t="s">
        <v>73</v>
      </c>
      <c r="AY386" s="236" t="s">
        <v>135</v>
      </c>
    </row>
    <row r="387" s="13" customFormat="1">
      <c r="A387" s="13"/>
      <c r="B387" s="226"/>
      <c r="C387" s="227"/>
      <c r="D387" s="228" t="s">
        <v>145</v>
      </c>
      <c r="E387" s="229" t="s">
        <v>1</v>
      </c>
      <c r="F387" s="230" t="s">
        <v>337</v>
      </c>
      <c r="G387" s="227"/>
      <c r="H387" s="229" t="s">
        <v>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145</v>
      </c>
      <c r="AU387" s="236" t="s">
        <v>143</v>
      </c>
      <c r="AV387" s="13" t="s">
        <v>78</v>
      </c>
      <c r="AW387" s="13" t="s">
        <v>30</v>
      </c>
      <c r="AX387" s="13" t="s">
        <v>73</v>
      </c>
      <c r="AY387" s="236" t="s">
        <v>135</v>
      </c>
    </row>
    <row r="388" s="14" customFormat="1">
      <c r="A388" s="14"/>
      <c r="B388" s="237"/>
      <c r="C388" s="238"/>
      <c r="D388" s="228" t="s">
        <v>145</v>
      </c>
      <c r="E388" s="239" t="s">
        <v>1</v>
      </c>
      <c r="F388" s="240" t="s">
        <v>172</v>
      </c>
      <c r="G388" s="238"/>
      <c r="H388" s="241">
        <v>6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145</v>
      </c>
      <c r="AU388" s="247" t="s">
        <v>143</v>
      </c>
      <c r="AV388" s="14" t="s">
        <v>143</v>
      </c>
      <c r="AW388" s="14" t="s">
        <v>30</v>
      </c>
      <c r="AX388" s="14" t="s">
        <v>73</v>
      </c>
      <c r="AY388" s="247" t="s">
        <v>135</v>
      </c>
    </row>
    <row r="389" s="15" customFormat="1">
      <c r="A389" s="15"/>
      <c r="B389" s="248"/>
      <c r="C389" s="249"/>
      <c r="D389" s="228" t="s">
        <v>145</v>
      </c>
      <c r="E389" s="250" t="s">
        <v>1</v>
      </c>
      <c r="F389" s="251" t="s">
        <v>148</v>
      </c>
      <c r="G389" s="249"/>
      <c r="H389" s="252">
        <v>12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8" t="s">
        <v>145</v>
      </c>
      <c r="AU389" s="258" t="s">
        <v>143</v>
      </c>
      <c r="AV389" s="15" t="s">
        <v>142</v>
      </c>
      <c r="AW389" s="15" t="s">
        <v>30</v>
      </c>
      <c r="AX389" s="15" t="s">
        <v>78</v>
      </c>
      <c r="AY389" s="258" t="s">
        <v>135</v>
      </c>
    </row>
    <row r="390" s="2" customFormat="1" ht="24.15" customHeight="1">
      <c r="A390" s="38"/>
      <c r="B390" s="39"/>
      <c r="C390" s="212" t="s">
        <v>338</v>
      </c>
      <c r="D390" s="212" t="s">
        <v>138</v>
      </c>
      <c r="E390" s="213" t="s">
        <v>339</v>
      </c>
      <c r="F390" s="214" t="s">
        <v>340</v>
      </c>
      <c r="G390" s="215" t="s">
        <v>328</v>
      </c>
      <c r="H390" s="216">
        <v>5</v>
      </c>
      <c r="I390" s="217"/>
      <c r="J390" s="218">
        <f>ROUND(I390*H390,2)</f>
        <v>0</v>
      </c>
      <c r="K390" s="219"/>
      <c r="L390" s="44"/>
      <c r="M390" s="220" t="s">
        <v>1</v>
      </c>
      <c r="N390" s="221" t="s">
        <v>39</v>
      </c>
      <c r="O390" s="91"/>
      <c r="P390" s="222">
        <f>O390*H390</f>
        <v>0</v>
      </c>
      <c r="Q390" s="222">
        <v>0</v>
      </c>
      <c r="R390" s="222">
        <f>Q390*H390</f>
        <v>0</v>
      </c>
      <c r="S390" s="222">
        <v>0.019</v>
      </c>
      <c r="T390" s="223">
        <f>S390*H390</f>
        <v>0.095000000000000001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4" t="s">
        <v>142</v>
      </c>
      <c r="AT390" s="224" t="s">
        <v>138</v>
      </c>
      <c r="AU390" s="224" t="s">
        <v>143</v>
      </c>
      <c r="AY390" s="17" t="s">
        <v>135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7" t="s">
        <v>143</v>
      </c>
      <c r="BK390" s="225">
        <f>ROUND(I390*H390,2)</f>
        <v>0</v>
      </c>
      <c r="BL390" s="17" t="s">
        <v>142</v>
      </c>
      <c r="BM390" s="224" t="s">
        <v>341</v>
      </c>
    </row>
    <row r="391" s="13" customFormat="1">
      <c r="A391" s="13"/>
      <c r="B391" s="226"/>
      <c r="C391" s="227"/>
      <c r="D391" s="228" t="s">
        <v>145</v>
      </c>
      <c r="E391" s="229" t="s">
        <v>1</v>
      </c>
      <c r="F391" s="230" t="s">
        <v>342</v>
      </c>
      <c r="G391" s="227"/>
      <c r="H391" s="229" t="s">
        <v>1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145</v>
      </c>
      <c r="AU391" s="236" t="s">
        <v>143</v>
      </c>
      <c r="AV391" s="13" t="s">
        <v>78</v>
      </c>
      <c r="AW391" s="13" t="s">
        <v>30</v>
      </c>
      <c r="AX391" s="13" t="s">
        <v>73</v>
      </c>
      <c r="AY391" s="236" t="s">
        <v>135</v>
      </c>
    </row>
    <row r="392" s="13" customFormat="1">
      <c r="A392" s="13"/>
      <c r="B392" s="226"/>
      <c r="C392" s="227"/>
      <c r="D392" s="228" t="s">
        <v>145</v>
      </c>
      <c r="E392" s="229" t="s">
        <v>1</v>
      </c>
      <c r="F392" s="230" t="s">
        <v>343</v>
      </c>
      <c r="G392" s="227"/>
      <c r="H392" s="229" t="s">
        <v>1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145</v>
      </c>
      <c r="AU392" s="236" t="s">
        <v>143</v>
      </c>
      <c r="AV392" s="13" t="s">
        <v>78</v>
      </c>
      <c r="AW392" s="13" t="s">
        <v>30</v>
      </c>
      <c r="AX392" s="13" t="s">
        <v>73</v>
      </c>
      <c r="AY392" s="236" t="s">
        <v>135</v>
      </c>
    </row>
    <row r="393" s="14" customFormat="1">
      <c r="A393" s="14"/>
      <c r="B393" s="237"/>
      <c r="C393" s="238"/>
      <c r="D393" s="228" t="s">
        <v>145</v>
      </c>
      <c r="E393" s="239" t="s">
        <v>1</v>
      </c>
      <c r="F393" s="240" t="s">
        <v>136</v>
      </c>
      <c r="G393" s="238"/>
      <c r="H393" s="241">
        <v>3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145</v>
      </c>
      <c r="AU393" s="247" t="s">
        <v>143</v>
      </c>
      <c r="AV393" s="14" t="s">
        <v>143</v>
      </c>
      <c r="AW393" s="14" t="s">
        <v>30</v>
      </c>
      <c r="AX393" s="14" t="s">
        <v>73</v>
      </c>
      <c r="AY393" s="247" t="s">
        <v>135</v>
      </c>
    </row>
    <row r="394" s="13" customFormat="1">
      <c r="A394" s="13"/>
      <c r="B394" s="226"/>
      <c r="C394" s="227"/>
      <c r="D394" s="228" t="s">
        <v>145</v>
      </c>
      <c r="E394" s="229" t="s">
        <v>1</v>
      </c>
      <c r="F394" s="230" t="s">
        <v>344</v>
      </c>
      <c r="G394" s="227"/>
      <c r="H394" s="229" t="s">
        <v>1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145</v>
      </c>
      <c r="AU394" s="236" t="s">
        <v>143</v>
      </c>
      <c r="AV394" s="13" t="s">
        <v>78</v>
      </c>
      <c r="AW394" s="13" t="s">
        <v>30</v>
      </c>
      <c r="AX394" s="13" t="s">
        <v>73</v>
      </c>
      <c r="AY394" s="236" t="s">
        <v>135</v>
      </c>
    </row>
    <row r="395" s="14" customFormat="1">
      <c r="A395" s="14"/>
      <c r="B395" s="237"/>
      <c r="C395" s="238"/>
      <c r="D395" s="228" t="s">
        <v>145</v>
      </c>
      <c r="E395" s="239" t="s">
        <v>1</v>
      </c>
      <c r="F395" s="240" t="s">
        <v>143</v>
      </c>
      <c r="G395" s="238"/>
      <c r="H395" s="241">
        <v>2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145</v>
      </c>
      <c r="AU395" s="247" t="s">
        <v>143</v>
      </c>
      <c r="AV395" s="14" t="s">
        <v>143</v>
      </c>
      <c r="AW395" s="14" t="s">
        <v>30</v>
      </c>
      <c r="AX395" s="14" t="s">
        <v>73</v>
      </c>
      <c r="AY395" s="247" t="s">
        <v>135</v>
      </c>
    </row>
    <row r="396" s="15" customFormat="1">
      <c r="A396" s="15"/>
      <c r="B396" s="248"/>
      <c r="C396" s="249"/>
      <c r="D396" s="228" t="s">
        <v>145</v>
      </c>
      <c r="E396" s="250" t="s">
        <v>1</v>
      </c>
      <c r="F396" s="251" t="s">
        <v>148</v>
      </c>
      <c r="G396" s="249"/>
      <c r="H396" s="252">
        <v>5</v>
      </c>
      <c r="I396" s="253"/>
      <c r="J396" s="249"/>
      <c r="K396" s="249"/>
      <c r="L396" s="254"/>
      <c r="M396" s="255"/>
      <c r="N396" s="256"/>
      <c r="O396" s="256"/>
      <c r="P396" s="256"/>
      <c r="Q396" s="256"/>
      <c r="R396" s="256"/>
      <c r="S396" s="256"/>
      <c r="T396" s="25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8" t="s">
        <v>145</v>
      </c>
      <c r="AU396" s="258" t="s">
        <v>143</v>
      </c>
      <c r="AV396" s="15" t="s">
        <v>142</v>
      </c>
      <c r="AW396" s="15" t="s">
        <v>30</v>
      </c>
      <c r="AX396" s="15" t="s">
        <v>78</v>
      </c>
      <c r="AY396" s="258" t="s">
        <v>135</v>
      </c>
    </row>
    <row r="397" s="2" customFormat="1" ht="24.15" customHeight="1">
      <c r="A397" s="38"/>
      <c r="B397" s="39"/>
      <c r="C397" s="212" t="s">
        <v>345</v>
      </c>
      <c r="D397" s="212" t="s">
        <v>138</v>
      </c>
      <c r="E397" s="213" t="s">
        <v>346</v>
      </c>
      <c r="F397" s="214" t="s">
        <v>347</v>
      </c>
      <c r="G397" s="215" t="s">
        <v>328</v>
      </c>
      <c r="H397" s="216">
        <v>1</v>
      </c>
      <c r="I397" s="217"/>
      <c r="J397" s="218">
        <f>ROUND(I397*H397,2)</f>
        <v>0</v>
      </c>
      <c r="K397" s="219"/>
      <c r="L397" s="44"/>
      <c r="M397" s="220" t="s">
        <v>1</v>
      </c>
      <c r="N397" s="221" t="s">
        <v>39</v>
      </c>
      <c r="O397" s="91"/>
      <c r="P397" s="222">
        <f>O397*H397</f>
        <v>0</v>
      </c>
      <c r="Q397" s="222">
        <v>0</v>
      </c>
      <c r="R397" s="222">
        <f>Q397*H397</f>
        <v>0</v>
      </c>
      <c r="S397" s="222">
        <v>0.017999999999999999</v>
      </c>
      <c r="T397" s="223">
        <f>S397*H397</f>
        <v>0.017999999999999999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4" t="s">
        <v>142</v>
      </c>
      <c r="AT397" s="224" t="s">
        <v>138</v>
      </c>
      <c r="AU397" s="224" t="s">
        <v>143</v>
      </c>
      <c r="AY397" s="17" t="s">
        <v>135</v>
      </c>
      <c r="BE397" s="225">
        <f>IF(N397="základní",J397,0)</f>
        <v>0</v>
      </c>
      <c r="BF397" s="225">
        <f>IF(N397="snížená",J397,0)</f>
        <v>0</v>
      </c>
      <c r="BG397" s="225">
        <f>IF(N397="zákl. přenesená",J397,0)</f>
        <v>0</v>
      </c>
      <c r="BH397" s="225">
        <f>IF(N397="sníž. přenesená",J397,0)</f>
        <v>0</v>
      </c>
      <c r="BI397" s="225">
        <f>IF(N397="nulová",J397,0)</f>
        <v>0</v>
      </c>
      <c r="BJ397" s="17" t="s">
        <v>143</v>
      </c>
      <c r="BK397" s="225">
        <f>ROUND(I397*H397,2)</f>
        <v>0</v>
      </c>
      <c r="BL397" s="17" t="s">
        <v>142</v>
      </c>
      <c r="BM397" s="224" t="s">
        <v>348</v>
      </c>
    </row>
    <row r="398" s="13" customFormat="1">
      <c r="A398" s="13"/>
      <c r="B398" s="226"/>
      <c r="C398" s="227"/>
      <c r="D398" s="228" t="s">
        <v>145</v>
      </c>
      <c r="E398" s="229" t="s">
        <v>1</v>
      </c>
      <c r="F398" s="230" t="s">
        <v>349</v>
      </c>
      <c r="G398" s="227"/>
      <c r="H398" s="229" t="s">
        <v>1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145</v>
      </c>
      <c r="AU398" s="236" t="s">
        <v>143</v>
      </c>
      <c r="AV398" s="13" t="s">
        <v>78</v>
      </c>
      <c r="AW398" s="13" t="s">
        <v>30</v>
      </c>
      <c r="AX398" s="13" t="s">
        <v>73</v>
      </c>
      <c r="AY398" s="236" t="s">
        <v>135</v>
      </c>
    </row>
    <row r="399" s="14" customFormat="1">
      <c r="A399" s="14"/>
      <c r="B399" s="237"/>
      <c r="C399" s="238"/>
      <c r="D399" s="228" t="s">
        <v>145</v>
      </c>
      <c r="E399" s="239" t="s">
        <v>1</v>
      </c>
      <c r="F399" s="240" t="s">
        <v>78</v>
      </c>
      <c r="G399" s="238"/>
      <c r="H399" s="241">
        <v>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145</v>
      </c>
      <c r="AU399" s="247" t="s">
        <v>143</v>
      </c>
      <c r="AV399" s="14" t="s">
        <v>143</v>
      </c>
      <c r="AW399" s="14" t="s">
        <v>30</v>
      </c>
      <c r="AX399" s="14" t="s">
        <v>78</v>
      </c>
      <c r="AY399" s="247" t="s">
        <v>135</v>
      </c>
    </row>
    <row r="400" s="2" customFormat="1" ht="24.15" customHeight="1">
      <c r="A400" s="38"/>
      <c r="B400" s="39"/>
      <c r="C400" s="212" t="s">
        <v>350</v>
      </c>
      <c r="D400" s="212" t="s">
        <v>138</v>
      </c>
      <c r="E400" s="213" t="s">
        <v>351</v>
      </c>
      <c r="F400" s="214" t="s">
        <v>352</v>
      </c>
      <c r="G400" s="215" t="s">
        <v>328</v>
      </c>
      <c r="H400" s="216">
        <v>0.5</v>
      </c>
      <c r="I400" s="217"/>
      <c r="J400" s="218">
        <f>ROUND(I400*H400,2)</f>
        <v>0</v>
      </c>
      <c r="K400" s="219"/>
      <c r="L400" s="44"/>
      <c r="M400" s="220" t="s">
        <v>1</v>
      </c>
      <c r="N400" s="221" t="s">
        <v>39</v>
      </c>
      <c r="O400" s="91"/>
      <c r="P400" s="222">
        <f>O400*H400</f>
        <v>0</v>
      </c>
      <c r="Q400" s="222">
        <v>0</v>
      </c>
      <c r="R400" s="222">
        <f>Q400*H400</f>
        <v>0</v>
      </c>
      <c r="S400" s="222">
        <v>0.040000000000000001</v>
      </c>
      <c r="T400" s="223">
        <f>S400*H400</f>
        <v>0.02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4" t="s">
        <v>142</v>
      </c>
      <c r="AT400" s="224" t="s">
        <v>138</v>
      </c>
      <c r="AU400" s="224" t="s">
        <v>143</v>
      </c>
      <c r="AY400" s="17" t="s">
        <v>135</v>
      </c>
      <c r="BE400" s="225">
        <f>IF(N400="základní",J400,0)</f>
        <v>0</v>
      </c>
      <c r="BF400" s="225">
        <f>IF(N400="snížená",J400,0)</f>
        <v>0</v>
      </c>
      <c r="BG400" s="225">
        <f>IF(N400="zákl. přenesená",J400,0)</f>
        <v>0</v>
      </c>
      <c r="BH400" s="225">
        <f>IF(N400="sníž. přenesená",J400,0)</f>
        <v>0</v>
      </c>
      <c r="BI400" s="225">
        <f>IF(N400="nulová",J400,0)</f>
        <v>0</v>
      </c>
      <c r="BJ400" s="17" t="s">
        <v>143</v>
      </c>
      <c r="BK400" s="225">
        <f>ROUND(I400*H400,2)</f>
        <v>0</v>
      </c>
      <c r="BL400" s="17" t="s">
        <v>142</v>
      </c>
      <c r="BM400" s="224" t="s">
        <v>353</v>
      </c>
    </row>
    <row r="401" s="13" customFormat="1">
      <c r="A401" s="13"/>
      <c r="B401" s="226"/>
      <c r="C401" s="227"/>
      <c r="D401" s="228" t="s">
        <v>145</v>
      </c>
      <c r="E401" s="229" t="s">
        <v>1</v>
      </c>
      <c r="F401" s="230" t="s">
        <v>354</v>
      </c>
      <c r="G401" s="227"/>
      <c r="H401" s="229" t="s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145</v>
      </c>
      <c r="AU401" s="236" t="s">
        <v>143</v>
      </c>
      <c r="AV401" s="13" t="s">
        <v>78</v>
      </c>
      <c r="AW401" s="13" t="s">
        <v>30</v>
      </c>
      <c r="AX401" s="13" t="s">
        <v>73</v>
      </c>
      <c r="AY401" s="236" t="s">
        <v>135</v>
      </c>
    </row>
    <row r="402" s="14" customFormat="1">
      <c r="A402" s="14"/>
      <c r="B402" s="237"/>
      <c r="C402" s="238"/>
      <c r="D402" s="228" t="s">
        <v>145</v>
      </c>
      <c r="E402" s="239" t="s">
        <v>1</v>
      </c>
      <c r="F402" s="240" t="s">
        <v>355</v>
      </c>
      <c r="G402" s="238"/>
      <c r="H402" s="241">
        <v>0.5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145</v>
      </c>
      <c r="AU402" s="247" t="s">
        <v>143</v>
      </c>
      <c r="AV402" s="14" t="s">
        <v>143</v>
      </c>
      <c r="AW402" s="14" t="s">
        <v>30</v>
      </c>
      <c r="AX402" s="14" t="s">
        <v>78</v>
      </c>
      <c r="AY402" s="247" t="s">
        <v>135</v>
      </c>
    </row>
    <row r="403" s="2" customFormat="1" ht="24.15" customHeight="1">
      <c r="A403" s="38"/>
      <c r="B403" s="39"/>
      <c r="C403" s="212" t="s">
        <v>356</v>
      </c>
      <c r="D403" s="212" t="s">
        <v>138</v>
      </c>
      <c r="E403" s="213" t="s">
        <v>357</v>
      </c>
      <c r="F403" s="214" t="s">
        <v>358</v>
      </c>
      <c r="G403" s="215" t="s">
        <v>157</v>
      </c>
      <c r="H403" s="216">
        <v>44</v>
      </c>
      <c r="I403" s="217"/>
      <c r="J403" s="218">
        <f>ROUND(I403*H403,2)</f>
        <v>0</v>
      </c>
      <c r="K403" s="219"/>
      <c r="L403" s="44"/>
      <c r="M403" s="220" t="s">
        <v>1</v>
      </c>
      <c r="N403" s="221" t="s">
        <v>39</v>
      </c>
      <c r="O403" s="91"/>
      <c r="P403" s="222">
        <f>O403*H403</f>
        <v>0</v>
      </c>
      <c r="Q403" s="222">
        <v>0</v>
      </c>
      <c r="R403" s="222">
        <f>Q403*H403</f>
        <v>0</v>
      </c>
      <c r="S403" s="222">
        <v>0.00069999999999999999</v>
      </c>
      <c r="T403" s="223">
        <f>S403*H403</f>
        <v>0.030800000000000001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4" t="s">
        <v>142</v>
      </c>
      <c r="AT403" s="224" t="s">
        <v>138</v>
      </c>
      <c r="AU403" s="224" t="s">
        <v>143</v>
      </c>
      <c r="AY403" s="17" t="s">
        <v>135</v>
      </c>
      <c r="BE403" s="225">
        <f>IF(N403="základní",J403,0)</f>
        <v>0</v>
      </c>
      <c r="BF403" s="225">
        <f>IF(N403="snížená",J403,0)</f>
        <v>0</v>
      </c>
      <c r="BG403" s="225">
        <f>IF(N403="zákl. přenesená",J403,0)</f>
        <v>0</v>
      </c>
      <c r="BH403" s="225">
        <f>IF(N403="sníž. přenesená",J403,0)</f>
        <v>0</v>
      </c>
      <c r="BI403" s="225">
        <f>IF(N403="nulová",J403,0)</f>
        <v>0</v>
      </c>
      <c r="BJ403" s="17" t="s">
        <v>143</v>
      </c>
      <c r="BK403" s="225">
        <f>ROUND(I403*H403,2)</f>
        <v>0</v>
      </c>
      <c r="BL403" s="17" t="s">
        <v>142</v>
      </c>
      <c r="BM403" s="224" t="s">
        <v>359</v>
      </c>
    </row>
    <row r="404" s="13" customFormat="1">
      <c r="A404" s="13"/>
      <c r="B404" s="226"/>
      <c r="C404" s="227"/>
      <c r="D404" s="228" t="s">
        <v>145</v>
      </c>
      <c r="E404" s="229" t="s">
        <v>1</v>
      </c>
      <c r="F404" s="230" t="s">
        <v>360</v>
      </c>
      <c r="G404" s="227"/>
      <c r="H404" s="229" t="s">
        <v>1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145</v>
      </c>
      <c r="AU404" s="236" t="s">
        <v>143</v>
      </c>
      <c r="AV404" s="13" t="s">
        <v>78</v>
      </c>
      <c r="AW404" s="13" t="s">
        <v>30</v>
      </c>
      <c r="AX404" s="13" t="s">
        <v>73</v>
      </c>
      <c r="AY404" s="236" t="s">
        <v>135</v>
      </c>
    </row>
    <row r="405" s="14" customFormat="1">
      <c r="A405" s="14"/>
      <c r="B405" s="237"/>
      <c r="C405" s="238"/>
      <c r="D405" s="228" t="s">
        <v>145</v>
      </c>
      <c r="E405" s="239" t="s">
        <v>1</v>
      </c>
      <c r="F405" s="240" t="s">
        <v>361</v>
      </c>
      <c r="G405" s="238"/>
      <c r="H405" s="241">
        <v>44</v>
      </c>
      <c r="I405" s="242"/>
      <c r="J405" s="238"/>
      <c r="K405" s="238"/>
      <c r="L405" s="243"/>
      <c r="M405" s="244"/>
      <c r="N405" s="245"/>
      <c r="O405" s="245"/>
      <c r="P405" s="245"/>
      <c r="Q405" s="245"/>
      <c r="R405" s="245"/>
      <c r="S405" s="245"/>
      <c r="T405" s="24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7" t="s">
        <v>145</v>
      </c>
      <c r="AU405" s="247" t="s">
        <v>143</v>
      </c>
      <c r="AV405" s="14" t="s">
        <v>143</v>
      </c>
      <c r="AW405" s="14" t="s">
        <v>30</v>
      </c>
      <c r="AX405" s="14" t="s">
        <v>78</v>
      </c>
      <c r="AY405" s="247" t="s">
        <v>135</v>
      </c>
    </row>
    <row r="406" s="2" customFormat="1" ht="21.75" customHeight="1">
      <c r="A406" s="38"/>
      <c r="B406" s="39"/>
      <c r="C406" s="212" t="s">
        <v>362</v>
      </c>
      <c r="D406" s="212" t="s">
        <v>138</v>
      </c>
      <c r="E406" s="213" t="s">
        <v>363</v>
      </c>
      <c r="F406" s="214" t="s">
        <v>364</v>
      </c>
      <c r="G406" s="215" t="s">
        <v>328</v>
      </c>
      <c r="H406" s="216">
        <v>120</v>
      </c>
      <c r="I406" s="217"/>
      <c r="J406" s="218">
        <f>ROUND(I406*H406,2)</f>
        <v>0</v>
      </c>
      <c r="K406" s="219"/>
      <c r="L406" s="44"/>
      <c r="M406" s="220" t="s">
        <v>1</v>
      </c>
      <c r="N406" s="221" t="s">
        <v>39</v>
      </c>
      <c r="O406" s="91"/>
      <c r="P406" s="222">
        <f>O406*H406</f>
        <v>0</v>
      </c>
      <c r="Q406" s="222">
        <v>5.0000000000000002E-05</v>
      </c>
      <c r="R406" s="222">
        <f>Q406*H406</f>
        <v>0.0060000000000000001</v>
      </c>
      <c r="S406" s="222">
        <v>0.0030000000000000001</v>
      </c>
      <c r="T406" s="223">
        <f>S406*H406</f>
        <v>0.35999999999999999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4" t="s">
        <v>142</v>
      </c>
      <c r="AT406" s="224" t="s">
        <v>138</v>
      </c>
      <c r="AU406" s="224" t="s">
        <v>143</v>
      </c>
      <c r="AY406" s="17" t="s">
        <v>135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7" t="s">
        <v>143</v>
      </c>
      <c r="BK406" s="225">
        <f>ROUND(I406*H406,2)</f>
        <v>0</v>
      </c>
      <c r="BL406" s="17" t="s">
        <v>142</v>
      </c>
      <c r="BM406" s="224" t="s">
        <v>365</v>
      </c>
    </row>
    <row r="407" s="14" customFormat="1">
      <c r="A407" s="14"/>
      <c r="B407" s="237"/>
      <c r="C407" s="238"/>
      <c r="D407" s="228" t="s">
        <v>145</v>
      </c>
      <c r="E407" s="239" t="s">
        <v>1</v>
      </c>
      <c r="F407" s="240" t="s">
        <v>366</v>
      </c>
      <c r="G407" s="238"/>
      <c r="H407" s="241">
        <v>120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7" t="s">
        <v>145</v>
      </c>
      <c r="AU407" s="247" t="s">
        <v>143</v>
      </c>
      <c r="AV407" s="14" t="s">
        <v>143</v>
      </c>
      <c r="AW407" s="14" t="s">
        <v>30</v>
      </c>
      <c r="AX407" s="14" t="s">
        <v>78</v>
      </c>
      <c r="AY407" s="247" t="s">
        <v>135</v>
      </c>
    </row>
    <row r="408" s="2" customFormat="1" ht="24.15" customHeight="1">
      <c r="A408" s="38"/>
      <c r="B408" s="39"/>
      <c r="C408" s="212" t="s">
        <v>367</v>
      </c>
      <c r="D408" s="212" t="s">
        <v>138</v>
      </c>
      <c r="E408" s="213" t="s">
        <v>368</v>
      </c>
      <c r="F408" s="214" t="s">
        <v>369</v>
      </c>
      <c r="G408" s="215" t="s">
        <v>328</v>
      </c>
      <c r="H408" s="216">
        <v>14</v>
      </c>
      <c r="I408" s="217"/>
      <c r="J408" s="218">
        <f>ROUND(I408*H408,2)</f>
        <v>0</v>
      </c>
      <c r="K408" s="219"/>
      <c r="L408" s="44"/>
      <c r="M408" s="220" t="s">
        <v>1</v>
      </c>
      <c r="N408" s="221" t="s">
        <v>39</v>
      </c>
      <c r="O408" s="91"/>
      <c r="P408" s="222">
        <f>O408*H408</f>
        <v>0</v>
      </c>
      <c r="Q408" s="222">
        <v>4.0000000000000003E-05</v>
      </c>
      <c r="R408" s="222">
        <f>Q408*H408</f>
        <v>0.00056000000000000006</v>
      </c>
      <c r="S408" s="222">
        <v>0.002</v>
      </c>
      <c r="T408" s="223">
        <f>S408*H408</f>
        <v>0.028000000000000001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4" t="s">
        <v>142</v>
      </c>
      <c r="AT408" s="224" t="s">
        <v>138</v>
      </c>
      <c r="AU408" s="224" t="s">
        <v>143</v>
      </c>
      <c r="AY408" s="17" t="s">
        <v>135</v>
      </c>
      <c r="BE408" s="225">
        <f>IF(N408="základní",J408,0)</f>
        <v>0</v>
      </c>
      <c r="BF408" s="225">
        <f>IF(N408="snížená",J408,0)</f>
        <v>0</v>
      </c>
      <c r="BG408" s="225">
        <f>IF(N408="zákl. přenesená",J408,0)</f>
        <v>0</v>
      </c>
      <c r="BH408" s="225">
        <f>IF(N408="sníž. přenesená",J408,0)</f>
        <v>0</v>
      </c>
      <c r="BI408" s="225">
        <f>IF(N408="nulová",J408,0)</f>
        <v>0</v>
      </c>
      <c r="BJ408" s="17" t="s">
        <v>143</v>
      </c>
      <c r="BK408" s="225">
        <f>ROUND(I408*H408,2)</f>
        <v>0</v>
      </c>
      <c r="BL408" s="17" t="s">
        <v>142</v>
      </c>
      <c r="BM408" s="224" t="s">
        <v>370</v>
      </c>
    </row>
    <row r="409" s="14" customFormat="1">
      <c r="A409" s="14"/>
      <c r="B409" s="237"/>
      <c r="C409" s="238"/>
      <c r="D409" s="228" t="s">
        <v>145</v>
      </c>
      <c r="E409" s="239" t="s">
        <v>1</v>
      </c>
      <c r="F409" s="240" t="s">
        <v>244</v>
      </c>
      <c r="G409" s="238"/>
      <c r="H409" s="241">
        <v>14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145</v>
      </c>
      <c r="AU409" s="247" t="s">
        <v>143</v>
      </c>
      <c r="AV409" s="14" t="s">
        <v>143</v>
      </c>
      <c r="AW409" s="14" t="s">
        <v>30</v>
      </c>
      <c r="AX409" s="14" t="s">
        <v>78</v>
      </c>
      <c r="AY409" s="247" t="s">
        <v>135</v>
      </c>
    </row>
    <row r="410" s="2" customFormat="1" ht="21.75" customHeight="1">
      <c r="A410" s="38"/>
      <c r="B410" s="39"/>
      <c r="C410" s="212" t="s">
        <v>371</v>
      </c>
      <c r="D410" s="212" t="s">
        <v>138</v>
      </c>
      <c r="E410" s="213" t="s">
        <v>372</v>
      </c>
      <c r="F410" s="214" t="s">
        <v>373</v>
      </c>
      <c r="G410" s="215" t="s">
        <v>328</v>
      </c>
      <c r="H410" s="216">
        <v>50</v>
      </c>
      <c r="I410" s="217"/>
      <c r="J410" s="218">
        <f>ROUND(I410*H410,2)</f>
        <v>0</v>
      </c>
      <c r="K410" s="219"/>
      <c r="L410" s="44"/>
      <c r="M410" s="220" t="s">
        <v>1</v>
      </c>
      <c r="N410" s="221" t="s">
        <v>39</v>
      </c>
      <c r="O410" s="91"/>
      <c r="P410" s="222">
        <f>O410*H410</f>
        <v>0</v>
      </c>
      <c r="Q410" s="222">
        <v>5.0000000000000002E-05</v>
      </c>
      <c r="R410" s="222">
        <f>Q410*H410</f>
        <v>0.0025000000000000001</v>
      </c>
      <c r="S410" s="222">
        <v>0.0030000000000000001</v>
      </c>
      <c r="T410" s="223">
        <f>S410*H410</f>
        <v>0.14999999999999999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4" t="s">
        <v>142</v>
      </c>
      <c r="AT410" s="224" t="s">
        <v>138</v>
      </c>
      <c r="AU410" s="224" t="s">
        <v>143</v>
      </c>
      <c r="AY410" s="17" t="s">
        <v>135</v>
      </c>
      <c r="BE410" s="225">
        <f>IF(N410="základní",J410,0)</f>
        <v>0</v>
      </c>
      <c r="BF410" s="225">
        <f>IF(N410="snížená",J410,0)</f>
        <v>0</v>
      </c>
      <c r="BG410" s="225">
        <f>IF(N410="zákl. přenesená",J410,0)</f>
        <v>0</v>
      </c>
      <c r="BH410" s="225">
        <f>IF(N410="sníž. přenesená",J410,0)</f>
        <v>0</v>
      </c>
      <c r="BI410" s="225">
        <f>IF(N410="nulová",J410,0)</f>
        <v>0</v>
      </c>
      <c r="BJ410" s="17" t="s">
        <v>143</v>
      </c>
      <c r="BK410" s="225">
        <f>ROUND(I410*H410,2)</f>
        <v>0</v>
      </c>
      <c r="BL410" s="17" t="s">
        <v>142</v>
      </c>
      <c r="BM410" s="224" t="s">
        <v>374</v>
      </c>
    </row>
    <row r="411" s="13" customFormat="1">
      <c r="A411" s="13"/>
      <c r="B411" s="226"/>
      <c r="C411" s="227"/>
      <c r="D411" s="228" t="s">
        <v>145</v>
      </c>
      <c r="E411" s="229" t="s">
        <v>1</v>
      </c>
      <c r="F411" s="230" t="s">
        <v>202</v>
      </c>
      <c r="G411" s="227"/>
      <c r="H411" s="229" t="s">
        <v>1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145</v>
      </c>
      <c r="AU411" s="236" t="s">
        <v>143</v>
      </c>
      <c r="AV411" s="13" t="s">
        <v>78</v>
      </c>
      <c r="AW411" s="13" t="s">
        <v>30</v>
      </c>
      <c r="AX411" s="13" t="s">
        <v>73</v>
      </c>
      <c r="AY411" s="236" t="s">
        <v>135</v>
      </c>
    </row>
    <row r="412" s="14" customFormat="1">
      <c r="A412" s="14"/>
      <c r="B412" s="237"/>
      <c r="C412" s="238"/>
      <c r="D412" s="228" t="s">
        <v>145</v>
      </c>
      <c r="E412" s="239" t="s">
        <v>1</v>
      </c>
      <c r="F412" s="240" t="s">
        <v>375</v>
      </c>
      <c r="G412" s="238"/>
      <c r="H412" s="241">
        <v>50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145</v>
      </c>
      <c r="AU412" s="247" t="s">
        <v>143</v>
      </c>
      <c r="AV412" s="14" t="s">
        <v>143</v>
      </c>
      <c r="AW412" s="14" t="s">
        <v>30</v>
      </c>
      <c r="AX412" s="14" t="s">
        <v>78</v>
      </c>
      <c r="AY412" s="247" t="s">
        <v>135</v>
      </c>
    </row>
    <row r="413" s="2" customFormat="1" ht="24.15" customHeight="1">
      <c r="A413" s="38"/>
      <c r="B413" s="39"/>
      <c r="C413" s="212" t="s">
        <v>376</v>
      </c>
      <c r="D413" s="212" t="s">
        <v>138</v>
      </c>
      <c r="E413" s="213" t="s">
        <v>377</v>
      </c>
      <c r="F413" s="214" t="s">
        <v>378</v>
      </c>
      <c r="G413" s="215" t="s">
        <v>162</v>
      </c>
      <c r="H413" s="216">
        <v>21.192</v>
      </c>
      <c r="I413" s="217"/>
      <c r="J413" s="218">
        <f>ROUND(I413*H413,2)</f>
        <v>0</v>
      </c>
      <c r="K413" s="219"/>
      <c r="L413" s="44"/>
      <c r="M413" s="220" t="s">
        <v>1</v>
      </c>
      <c r="N413" s="221" t="s">
        <v>39</v>
      </c>
      <c r="O413" s="91"/>
      <c r="P413" s="222">
        <f>O413*H413</f>
        <v>0</v>
      </c>
      <c r="Q413" s="222">
        <v>0</v>
      </c>
      <c r="R413" s="222">
        <f>Q413*H413</f>
        <v>0</v>
      </c>
      <c r="S413" s="222">
        <v>0.068000000000000005</v>
      </c>
      <c r="T413" s="223">
        <f>S413*H413</f>
        <v>1.4410560000000001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4" t="s">
        <v>142</v>
      </c>
      <c r="AT413" s="224" t="s">
        <v>138</v>
      </c>
      <c r="AU413" s="224" t="s">
        <v>143</v>
      </c>
      <c r="AY413" s="17" t="s">
        <v>135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7" t="s">
        <v>143</v>
      </c>
      <c r="BK413" s="225">
        <f>ROUND(I413*H413,2)</f>
        <v>0</v>
      </c>
      <c r="BL413" s="17" t="s">
        <v>142</v>
      </c>
      <c r="BM413" s="224" t="s">
        <v>379</v>
      </c>
    </row>
    <row r="414" s="13" customFormat="1">
      <c r="A414" s="13"/>
      <c r="B414" s="226"/>
      <c r="C414" s="227"/>
      <c r="D414" s="228" t="s">
        <v>145</v>
      </c>
      <c r="E414" s="229" t="s">
        <v>1</v>
      </c>
      <c r="F414" s="230" t="s">
        <v>380</v>
      </c>
      <c r="G414" s="227"/>
      <c r="H414" s="229" t="s">
        <v>1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145</v>
      </c>
      <c r="AU414" s="236" t="s">
        <v>143</v>
      </c>
      <c r="AV414" s="13" t="s">
        <v>78</v>
      </c>
      <c r="AW414" s="13" t="s">
        <v>30</v>
      </c>
      <c r="AX414" s="13" t="s">
        <v>73</v>
      </c>
      <c r="AY414" s="236" t="s">
        <v>135</v>
      </c>
    </row>
    <row r="415" s="14" customFormat="1">
      <c r="A415" s="14"/>
      <c r="B415" s="237"/>
      <c r="C415" s="238"/>
      <c r="D415" s="228" t="s">
        <v>145</v>
      </c>
      <c r="E415" s="239" t="s">
        <v>1</v>
      </c>
      <c r="F415" s="240" t="s">
        <v>215</v>
      </c>
      <c r="G415" s="238"/>
      <c r="H415" s="241">
        <v>11.34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145</v>
      </c>
      <c r="AU415" s="247" t="s">
        <v>143</v>
      </c>
      <c r="AV415" s="14" t="s">
        <v>143</v>
      </c>
      <c r="AW415" s="14" t="s">
        <v>30</v>
      </c>
      <c r="AX415" s="14" t="s">
        <v>73</v>
      </c>
      <c r="AY415" s="247" t="s">
        <v>135</v>
      </c>
    </row>
    <row r="416" s="14" customFormat="1">
      <c r="A416" s="14"/>
      <c r="B416" s="237"/>
      <c r="C416" s="238"/>
      <c r="D416" s="228" t="s">
        <v>145</v>
      </c>
      <c r="E416" s="239" t="s">
        <v>1</v>
      </c>
      <c r="F416" s="240" t="s">
        <v>216</v>
      </c>
      <c r="G416" s="238"/>
      <c r="H416" s="241">
        <v>6.5519999999999996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145</v>
      </c>
      <c r="AU416" s="247" t="s">
        <v>143</v>
      </c>
      <c r="AV416" s="14" t="s">
        <v>143</v>
      </c>
      <c r="AW416" s="14" t="s">
        <v>30</v>
      </c>
      <c r="AX416" s="14" t="s">
        <v>73</v>
      </c>
      <c r="AY416" s="247" t="s">
        <v>135</v>
      </c>
    </row>
    <row r="417" s="13" customFormat="1">
      <c r="A417" s="13"/>
      <c r="B417" s="226"/>
      <c r="C417" s="227"/>
      <c r="D417" s="228" t="s">
        <v>145</v>
      </c>
      <c r="E417" s="229" t="s">
        <v>1</v>
      </c>
      <c r="F417" s="230" t="s">
        <v>381</v>
      </c>
      <c r="G417" s="227"/>
      <c r="H417" s="229" t="s">
        <v>1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145</v>
      </c>
      <c r="AU417" s="236" t="s">
        <v>143</v>
      </c>
      <c r="AV417" s="13" t="s">
        <v>78</v>
      </c>
      <c r="AW417" s="13" t="s">
        <v>30</v>
      </c>
      <c r="AX417" s="13" t="s">
        <v>73</v>
      </c>
      <c r="AY417" s="236" t="s">
        <v>135</v>
      </c>
    </row>
    <row r="418" s="14" customFormat="1">
      <c r="A418" s="14"/>
      <c r="B418" s="237"/>
      <c r="C418" s="238"/>
      <c r="D418" s="228" t="s">
        <v>145</v>
      </c>
      <c r="E418" s="239" t="s">
        <v>1</v>
      </c>
      <c r="F418" s="240" t="s">
        <v>218</v>
      </c>
      <c r="G418" s="238"/>
      <c r="H418" s="241">
        <v>3.2999999999999998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145</v>
      </c>
      <c r="AU418" s="247" t="s">
        <v>143</v>
      </c>
      <c r="AV418" s="14" t="s">
        <v>143</v>
      </c>
      <c r="AW418" s="14" t="s">
        <v>30</v>
      </c>
      <c r="AX418" s="14" t="s">
        <v>73</v>
      </c>
      <c r="AY418" s="247" t="s">
        <v>135</v>
      </c>
    </row>
    <row r="419" s="15" customFormat="1">
      <c r="A419" s="15"/>
      <c r="B419" s="248"/>
      <c r="C419" s="249"/>
      <c r="D419" s="228" t="s">
        <v>145</v>
      </c>
      <c r="E419" s="250" t="s">
        <v>1</v>
      </c>
      <c r="F419" s="251" t="s">
        <v>148</v>
      </c>
      <c r="G419" s="249"/>
      <c r="H419" s="252">
        <v>21.192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8" t="s">
        <v>145</v>
      </c>
      <c r="AU419" s="258" t="s">
        <v>143</v>
      </c>
      <c r="AV419" s="15" t="s">
        <v>142</v>
      </c>
      <c r="AW419" s="15" t="s">
        <v>30</v>
      </c>
      <c r="AX419" s="15" t="s">
        <v>78</v>
      </c>
      <c r="AY419" s="258" t="s">
        <v>135</v>
      </c>
    </row>
    <row r="420" s="12" customFormat="1" ht="22.8" customHeight="1">
      <c r="A420" s="12"/>
      <c r="B420" s="196"/>
      <c r="C420" s="197"/>
      <c r="D420" s="198" t="s">
        <v>72</v>
      </c>
      <c r="E420" s="210" t="s">
        <v>382</v>
      </c>
      <c r="F420" s="210" t="s">
        <v>383</v>
      </c>
      <c r="G420" s="197"/>
      <c r="H420" s="197"/>
      <c r="I420" s="200"/>
      <c r="J420" s="211">
        <f>BK420</f>
        <v>0</v>
      </c>
      <c r="K420" s="197"/>
      <c r="L420" s="202"/>
      <c r="M420" s="203"/>
      <c r="N420" s="204"/>
      <c r="O420" s="204"/>
      <c r="P420" s="205">
        <f>SUM(P421:P427)</f>
        <v>0</v>
      </c>
      <c r="Q420" s="204"/>
      <c r="R420" s="205">
        <f>SUM(R421:R427)</f>
        <v>0</v>
      </c>
      <c r="S420" s="204"/>
      <c r="T420" s="206">
        <f>SUM(T421:T427)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7" t="s">
        <v>78</v>
      </c>
      <c r="AT420" s="208" t="s">
        <v>72</v>
      </c>
      <c r="AU420" s="208" t="s">
        <v>78</v>
      </c>
      <c r="AY420" s="207" t="s">
        <v>135</v>
      </c>
      <c r="BK420" s="209">
        <f>SUM(BK421:BK427)</f>
        <v>0</v>
      </c>
    </row>
    <row r="421" s="2" customFormat="1" ht="24.15" customHeight="1">
      <c r="A421" s="38"/>
      <c r="B421" s="39"/>
      <c r="C421" s="212" t="s">
        <v>384</v>
      </c>
      <c r="D421" s="212" t="s">
        <v>138</v>
      </c>
      <c r="E421" s="213" t="s">
        <v>385</v>
      </c>
      <c r="F421" s="214" t="s">
        <v>386</v>
      </c>
      <c r="G421" s="215" t="s">
        <v>141</v>
      </c>
      <c r="H421" s="216">
        <v>3.8820000000000001</v>
      </c>
      <c r="I421" s="217"/>
      <c r="J421" s="218">
        <f>ROUND(I421*H421,2)</f>
        <v>0</v>
      </c>
      <c r="K421" s="219"/>
      <c r="L421" s="44"/>
      <c r="M421" s="220" t="s">
        <v>1</v>
      </c>
      <c r="N421" s="221" t="s">
        <v>39</v>
      </c>
      <c r="O421" s="91"/>
      <c r="P421" s="222">
        <f>O421*H421</f>
        <v>0</v>
      </c>
      <c r="Q421" s="222">
        <v>0</v>
      </c>
      <c r="R421" s="222">
        <f>Q421*H421</f>
        <v>0</v>
      </c>
      <c r="S421" s="222">
        <v>0</v>
      </c>
      <c r="T421" s="22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4" t="s">
        <v>142</v>
      </c>
      <c r="AT421" s="224" t="s">
        <v>138</v>
      </c>
      <c r="AU421" s="224" t="s">
        <v>143</v>
      </c>
      <c r="AY421" s="17" t="s">
        <v>135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7" t="s">
        <v>143</v>
      </c>
      <c r="BK421" s="225">
        <f>ROUND(I421*H421,2)</f>
        <v>0</v>
      </c>
      <c r="BL421" s="17" t="s">
        <v>142</v>
      </c>
      <c r="BM421" s="224" t="s">
        <v>387</v>
      </c>
    </row>
    <row r="422" s="2" customFormat="1" ht="33" customHeight="1">
      <c r="A422" s="38"/>
      <c r="B422" s="39"/>
      <c r="C422" s="212" t="s">
        <v>388</v>
      </c>
      <c r="D422" s="212" t="s">
        <v>138</v>
      </c>
      <c r="E422" s="213" t="s">
        <v>389</v>
      </c>
      <c r="F422" s="214" t="s">
        <v>390</v>
      </c>
      <c r="G422" s="215" t="s">
        <v>141</v>
      </c>
      <c r="H422" s="216">
        <v>97.049999999999997</v>
      </c>
      <c r="I422" s="217"/>
      <c r="J422" s="218">
        <f>ROUND(I422*H422,2)</f>
        <v>0</v>
      </c>
      <c r="K422" s="219"/>
      <c r="L422" s="44"/>
      <c r="M422" s="220" t="s">
        <v>1</v>
      </c>
      <c r="N422" s="221" t="s">
        <v>39</v>
      </c>
      <c r="O422" s="91"/>
      <c r="P422" s="222">
        <f>O422*H422</f>
        <v>0</v>
      </c>
      <c r="Q422" s="222">
        <v>0</v>
      </c>
      <c r="R422" s="222">
        <f>Q422*H422</f>
        <v>0</v>
      </c>
      <c r="S422" s="222">
        <v>0</v>
      </c>
      <c r="T422" s="223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4" t="s">
        <v>142</v>
      </c>
      <c r="AT422" s="224" t="s">
        <v>138</v>
      </c>
      <c r="AU422" s="224" t="s">
        <v>143</v>
      </c>
      <c r="AY422" s="17" t="s">
        <v>135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7" t="s">
        <v>143</v>
      </c>
      <c r="BK422" s="225">
        <f>ROUND(I422*H422,2)</f>
        <v>0</v>
      </c>
      <c r="BL422" s="17" t="s">
        <v>142</v>
      </c>
      <c r="BM422" s="224" t="s">
        <v>391</v>
      </c>
    </row>
    <row r="423" s="14" customFormat="1">
      <c r="A423" s="14"/>
      <c r="B423" s="237"/>
      <c r="C423" s="238"/>
      <c r="D423" s="228" t="s">
        <v>145</v>
      </c>
      <c r="E423" s="238"/>
      <c r="F423" s="240" t="s">
        <v>392</v>
      </c>
      <c r="G423" s="238"/>
      <c r="H423" s="241">
        <v>97.049999999999997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145</v>
      </c>
      <c r="AU423" s="247" t="s">
        <v>143</v>
      </c>
      <c r="AV423" s="14" t="s">
        <v>143</v>
      </c>
      <c r="AW423" s="14" t="s">
        <v>4</v>
      </c>
      <c r="AX423" s="14" t="s">
        <v>78</v>
      </c>
      <c r="AY423" s="247" t="s">
        <v>135</v>
      </c>
    </row>
    <row r="424" s="2" customFormat="1" ht="24.15" customHeight="1">
      <c r="A424" s="38"/>
      <c r="B424" s="39"/>
      <c r="C424" s="212" t="s">
        <v>393</v>
      </c>
      <c r="D424" s="212" t="s">
        <v>138</v>
      </c>
      <c r="E424" s="213" t="s">
        <v>394</v>
      </c>
      <c r="F424" s="214" t="s">
        <v>395</v>
      </c>
      <c r="G424" s="215" t="s">
        <v>141</v>
      </c>
      <c r="H424" s="216">
        <v>3.8820000000000001</v>
      </c>
      <c r="I424" s="217"/>
      <c r="J424" s="218">
        <f>ROUND(I424*H424,2)</f>
        <v>0</v>
      </c>
      <c r="K424" s="219"/>
      <c r="L424" s="44"/>
      <c r="M424" s="220" t="s">
        <v>1</v>
      </c>
      <c r="N424" s="221" t="s">
        <v>39</v>
      </c>
      <c r="O424" s="91"/>
      <c r="P424" s="222">
        <f>O424*H424</f>
        <v>0</v>
      </c>
      <c r="Q424" s="222">
        <v>0</v>
      </c>
      <c r="R424" s="222">
        <f>Q424*H424</f>
        <v>0</v>
      </c>
      <c r="S424" s="222">
        <v>0</v>
      </c>
      <c r="T424" s="223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4" t="s">
        <v>142</v>
      </c>
      <c r="AT424" s="224" t="s">
        <v>138</v>
      </c>
      <c r="AU424" s="224" t="s">
        <v>143</v>
      </c>
      <c r="AY424" s="17" t="s">
        <v>135</v>
      </c>
      <c r="BE424" s="225">
        <f>IF(N424="základní",J424,0)</f>
        <v>0</v>
      </c>
      <c r="BF424" s="225">
        <f>IF(N424="snížená",J424,0)</f>
        <v>0</v>
      </c>
      <c r="BG424" s="225">
        <f>IF(N424="zákl. přenesená",J424,0)</f>
        <v>0</v>
      </c>
      <c r="BH424" s="225">
        <f>IF(N424="sníž. přenesená",J424,0)</f>
        <v>0</v>
      </c>
      <c r="BI424" s="225">
        <f>IF(N424="nulová",J424,0)</f>
        <v>0</v>
      </c>
      <c r="BJ424" s="17" t="s">
        <v>143</v>
      </c>
      <c r="BK424" s="225">
        <f>ROUND(I424*H424,2)</f>
        <v>0</v>
      </c>
      <c r="BL424" s="17" t="s">
        <v>142</v>
      </c>
      <c r="BM424" s="224" t="s">
        <v>396</v>
      </c>
    </row>
    <row r="425" s="2" customFormat="1" ht="24.15" customHeight="1">
      <c r="A425" s="38"/>
      <c r="B425" s="39"/>
      <c r="C425" s="212" t="s">
        <v>361</v>
      </c>
      <c r="D425" s="212" t="s">
        <v>138</v>
      </c>
      <c r="E425" s="213" t="s">
        <v>397</v>
      </c>
      <c r="F425" s="214" t="s">
        <v>398</v>
      </c>
      <c r="G425" s="215" t="s">
        <v>141</v>
      </c>
      <c r="H425" s="216">
        <v>73.757999999999996</v>
      </c>
      <c r="I425" s="217"/>
      <c r="J425" s="218">
        <f>ROUND(I425*H425,2)</f>
        <v>0</v>
      </c>
      <c r="K425" s="219"/>
      <c r="L425" s="44"/>
      <c r="M425" s="220" t="s">
        <v>1</v>
      </c>
      <c r="N425" s="221" t="s">
        <v>39</v>
      </c>
      <c r="O425" s="91"/>
      <c r="P425" s="222">
        <f>O425*H425</f>
        <v>0</v>
      </c>
      <c r="Q425" s="222">
        <v>0</v>
      </c>
      <c r="R425" s="222">
        <f>Q425*H425</f>
        <v>0</v>
      </c>
      <c r="S425" s="222">
        <v>0</v>
      </c>
      <c r="T425" s="223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4" t="s">
        <v>142</v>
      </c>
      <c r="AT425" s="224" t="s">
        <v>138</v>
      </c>
      <c r="AU425" s="224" t="s">
        <v>143</v>
      </c>
      <c r="AY425" s="17" t="s">
        <v>135</v>
      </c>
      <c r="BE425" s="225">
        <f>IF(N425="základní",J425,0)</f>
        <v>0</v>
      </c>
      <c r="BF425" s="225">
        <f>IF(N425="snížená",J425,0)</f>
        <v>0</v>
      </c>
      <c r="BG425" s="225">
        <f>IF(N425="zákl. přenesená",J425,0)</f>
        <v>0</v>
      </c>
      <c r="BH425" s="225">
        <f>IF(N425="sníž. přenesená",J425,0)</f>
        <v>0</v>
      </c>
      <c r="BI425" s="225">
        <f>IF(N425="nulová",J425,0)</f>
        <v>0</v>
      </c>
      <c r="BJ425" s="17" t="s">
        <v>143</v>
      </c>
      <c r="BK425" s="225">
        <f>ROUND(I425*H425,2)</f>
        <v>0</v>
      </c>
      <c r="BL425" s="17" t="s">
        <v>142</v>
      </c>
      <c r="BM425" s="224" t="s">
        <v>399</v>
      </c>
    </row>
    <row r="426" s="14" customFormat="1">
      <c r="A426" s="14"/>
      <c r="B426" s="237"/>
      <c r="C426" s="238"/>
      <c r="D426" s="228" t="s">
        <v>145</v>
      </c>
      <c r="E426" s="238"/>
      <c r="F426" s="240" t="s">
        <v>400</v>
      </c>
      <c r="G426" s="238"/>
      <c r="H426" s="241">
        <v>73.757999999999996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145</v>
      </c>
      <c r="AU426" s="247" t="s">
        <v>143</v>
      </c>
      <c r="AV426" s="14" t="s">
        <v>143</v>
      </c>
      <c r="AW426" s="14" t="s">
        <v>4</v>
      </c>
      <c r="AX426" s="14" t="s">
        <v>78</v>
      </c>
      <c r="AY426" s="247" t="s">
        <v>135</v>
      </c>
    </row>
    <row r="427" s="2" customFormat="1" ht="33" customHeight="1">
      <c r="A427" s="38"/>
      <c r="B427" s="39"/>
      <c r="C427" s="212" t="s">
        <v>401</v>
      </c>
      <c r="D427" s="212" t="s">
        <v>138</v>
      </c>
      <c r="E427" s="213" t="s">
        <v>402</v>
      </c>
      <c r="F427" s="214" t="s">
        <v>403</v>
      </c>
      <c r="G427" s="215" t="s">
        <v>141</v>
      </c>
      <c r="H427" s="216">
        <v>3.8820000000000001</v>
      </c>
      <c r="I427" s="217"/>
      <c r="J427" s="218">
        <f>ROUND(I427*H427,2)</f>
        <v>0</v>
      </c>
      <c r="K427" s="219"/>
      <c r="L427" s="44"/>
      <c r="M427" s="220" t="s">
        <v>1</v>
      </c>
      <c r="N427" s="221" t="s">
        <v>39</v>
      </c>
      <c r="O427" s="91"/>
      <c r="P427" s="222">
        <f>O427*H427</f>
        <v>0</v>
      </c>
      <c r="Q427" s="222">
        <v>0</v>
      </c>
      <c r="R427" s="222">
        <f>Q427*H427</f>
        <v>0</v>
      </c>
      <c r="S427" s="222">
        <v>0</v>
      </c>
      <c r="T427" s="223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4" t="s">
        <v>142</v>
      </c>
      <c r="AT427" s="224" t="s">
        <v>138</v>
      </c>
      <c r="AU427" s="224" t="s">
        <v>143</v>
      </c>
      <c r="AY427" s="17" t="s">
        <v>135</v>
      </c>
      <c r="BE427" s="225">
        <f>IF(N427="základní",J427,0)</f>
        <v>0</v>
      </c>
      <c r="BF427" s="225">
        <f>IF(N427="snížená",J427,0)</f>
        <v>0</v>
      </c>
      <c r="BG427" s="225">
        <f>IF(N427="zákl. přenesená",J427,0)</f>
        <v>0</v>
      </c>
      <c r="BH427" s="225">
        <f>IF(N427="sníž. přenesená",J427,0)</f>
        <v>0</v>
      </c>
      <c r="BI427" s="225">
        <f>IF(N427="nulová",J427,0)</f>
        <v>0</v>
      </c>
      <c r="BJ427" s="17" t="s">
        <v>143</v>
      </c>
      <c r="BK427" s="225">
        <f>ROUND(I427*H427,2)</f>
        <v>0</v>
      </c>
      <c r="BL427" s="17" t="s">
        <v>142</v>
      </c>
      <c r="BM427" s="224" t="s">
        <v>404</v>
      </c>
    </row>
    <row r="428" s="12" customFormat="1" ht="22.8" customHeight="1">
      <c r="A428" s="12"/>
      <c r="B428" s="196"/>
      <c r="C428" s="197"/>
      <c r="D428" s="198" t="s">
        <v>72</v>
      </c>
      <c r="E428" s="210" t="s">
        <v>405</v>
      </c>
      <c r="F428" s="210" t="s">
        <v>406</v>
      </c>
      <c r="G428" s="197"/>
      <c r="H428" s="197"/>
      <c r="I428" s="200"/>
      <c r="J428" s="211">
        <f>BK428</f>
        <v>0</v>
      </c>
      <c r="K428" s="197"/>
      <c r="L428" s="202"/>
      <c r="M428" s="203"/>
      <c r="N428" s="204"/>
      <c r="O428" s="204"/>
      <c r="P428" s="205">
        <f>SUM(P429:P431)</f>
        <v>0</v>
      </c>
      <c r="Q428" s="204"/>
      <c r="R428" s="205">
        <f>SUM(R429:R431)</f>
        <v>0</v>
      </c>
      <c r="S428" s="204"/>
      <c r="T428" s="206">
        <f>SUM(T429:T431)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7" t="s">
        <v>78</v>
      </c>
      <c r="AT428" s="208" t="s">
        <v>72</v>
      </c>
      <c r="AU428" s="208" t="s">
        <v>78</v>
      </c>
      <c r="AY428" s="207" t="s">
        <v>135</v>
      </c>
      <c r="BK428" s="209">
        <f>SUM(BK429:BK431)</f>
        <v>0</v>
      </c>
    </row>
    <row r="429" s="2" customFormat="1" ht="24.15" customHeight="1">
      <c r="A429" s="38"/>
      <c r="B429" s="39"/>
      <c r="C429" s="212" t="s">
        <v>407</v>
      </c>
      <c r="D429" s="212" t="s">
        <v>138</v>
      </c>
      <c r="E429" s="213" t="s">
        <v>408</v>
      </c>
      <c r="F429" s="214" t="s">
        <v>409</v>
      </c>
      <c r="G429" s="215" t="s">
        <v>141</v>
      </c>
      <c r="H429" s="216">
        <v>3.919</v>
      </c>
      <c r="I429" s="217"/>
      <c r="J429" s="218">
        <f>ROUND(I429*H429,2)</f>
        <v>0</v>
      </c>
      <c r="K429" s="219"/>
      <c r="L429" s="44"/>
      <c r="M429" s="220" t="s">
        <v>1</v>
      </c>
      <c r="N429" s="221" t="s">
        <v>39</v>
      </c>
      <c r="O429" s="91"/>
      <c r="P429" s="222">
        <f>O429*H429</f>
        <v>0</v>
      </c>
      <c r="Q429" s="222">
        <v>0</v>
      </c>
      <c r="R429" s="222">
        <f>Q429*H429</f>
        <v>0</v>
      </c>
      <c r="S429" s="222">
        <v>0</v>
      </c>
      <c r="T429" s="223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4" t="s">
        <v>142</v>
      </c>
      <c r="AT429" s="224" t="s">
        <v>138</v>
      </c>
      <c r="AU429" s="224" t="s">
        <v>143</v>
      </c>
      <c r="AY429" s="17" t="s">
        <v>135</v>
      </c>
      <c r="BE429" s="225">
        <f>IF(N429="základní",J429,0)</f>
        <v>0</v>
      </c>
      <c r="BF429" s="225">
        <f>IF(N429="snížená",J429,0)</f>
        <v>0</v>
      </c>
      <c r="BG429" s="225">
        <f>IF(N429="zákl. přenesená",J429,0)</f>
        <v>0</v>
      </c>
      <c r="BH429" s="225">
        <f>IF(N429="sníž. přenesená",J429,0)</f>
        <v>0</v>
      </c>
      <c r="BI429" s="225">
        <f>IF(N429="nulová",J429,0)</f>
        <v>0</v>
      </c>
      <c r="BJ429" s="17" t="s">
        <v>143</v>
      </c>
      <c r="BK429" s="225">
        <f>ROUND(I429*H429,2)</f>
        <v>0</v>
      </c>
      <c r="BL429" s="17" t="s">
        <v>142</v>
      </c>
      <c r="BM429" s="224" t="s">
        <v>410</v>
      </c>
    </row>
    <row r="430" s="2" customFormat="1" ht="24.15" customHeight="1">
      <c r="A430" s="38"/>
      <c r="B430" s="39"/>
      <c r="C430" s="212" t="s">
        <v>411</v>
      </c>
      <c r="D430" s="212" t="s">
        <v>138</v>
      </c>
      <c r="E430" s="213" t="s">
        <v>412</v>
      </c>
      <c r="F430" s="214" t="s">
        <v>413</v>
      </c>
      <c r="G430" s="215" t="s">
        <v>141</v>
      </c>
      <c r="H430" s="216">
        <v>7.8380000000000001</v>
      </c>
      <c r="I430" s="217"/>
      <c r="J430" s="218">
        <f>ROUND(I430*H430,2)</f>
        <v>0</v>
      </c>
      <c r="K430" s="219"/>
      <c r="L430" s="44"/>
      <c r="M430" s="220" t="s">
        <v>1</v>
      </c>
      <c r="N430" s="221" t="s">
        <v>39</v>
      </c>
      <c r="O430" s="91"/>
      <c r="P430" s="222">
        <f>O430*H430</f>
        <v>0</v>
      </c>
      <c r="Q430" s="222">
        <v>0</v>
      </c>
      <c r="R430" s="222">
        <f>Q430*H430</f>
        <v>0</v>
      </c>
      <c r="S430" s="222">
        <v>0</v>
      </c>
      <c r="T430" s="223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4" t="s">
        <v>142</v>
      </c>
      <c r="AT430" s="224" t="s">
        <v>138</v>
      </c>
      <c r="AU430" s="224" t="s">
        <v>143</v>
      </c>
      <c r="AY430" s="17" t="s">
        <v>135</v>
      </c>
      <c r="BE430" s="225">
        <f>IF(N430="základní",J430,0)</f>
        <v>0</v>
      </c>
      <c r="BF430" s="225">
        <f>IF(N430="snížená",J430,0)</f>
        <v>0</v>
      </c>
      <c r="BG430" s="225">
        <f>IF(N430="zákl. přenesená",J430,0)</f>
        <v>0</v>
      </c>
      <c r="BH430" s="225">
        <f>IF(N430="sníž. přenesená",J430,0)</f>
        <v>0</v>
      </c>
      <c r="BI430" s="225">
        <f>IF(N430="nulová",J430,0)</f>
        <v>0</v>
      </c>
      <c r="BJ430" s="17" t="s">
        <v>143</v>
      </c>
      <c r="BK430" s="225">
        <f>ROUND(I430*H430,2)</f>
        <v>0</v>
      </c>
      <c r="BL430" s="17" t="s">
        <v>142</v>
      </c>
      <c r="BM430" s="224" t="s">
        <v>414</v>
      </c>
    </row>
    <row r="431" s="14" customFormat="1">
      <c r="A431" s="14"/>
      <c r="B431" s="237"/>
      <c r="C431" s="238"/>
      <c r="D431" s="228" t="s">
        <v>145</v>
      </c>
      <c r="E431" s="238"/>
      <c r="F431" s="240" t="s">
        <v>415</v>
      </c>
      <c r="G431" s="238"/>
      <c r="H431" s="241">
        <v>7.8380000000000001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145</v>
      </c>
      <c r="AU431" s="247" t="s">
        <v>143</v>
      </c>
      <c r="AV431" s="14" t="s">
        <v>143</v>
      </c>
      <c r="AW431" s="14" t="s">
        <v>4</v>
      </c>
      <c r="AX431" s="14" t="s">
        <v>78</v>
      </c>
      <c r="AY431" s="247" t="s">
        <v>135</v>
      </c>
    </row>
    <row r="432" s="12" customFormat="1" ht="25.92" customHeight="1">
      <c r="A432" s="12"/>
      <c r="B432" s="196"/>
      <c r="C432" s="197"/>
      <c r="D432" s="198" t="s">
        <v>72</v>
      </c>
      <c r="E432" s="199" t="s">
        <v>416</v>
      </c>
      <c r="F432" s="199" t="s">
        <v>417</v>
      </c>
      <c r="G432" s="197"/>
      <c r="H432" s="197"/>
      <c r="I432" s="200"/>
      <c r="J432" s="201">
        <f>BK432</f>
        <v>0</v>
      </c>
      <c r="K432" s="197"/>
      <c r="L432" s="202"/>
      <c r="M432" s="203"/>
      <c r="N432" s="204"/>
      <c r="O432" s="204"/>
      <c r="P432" s="205">
        <f>P433+P458+P522+P611+P673+P681+P686+P694+P717+P1026+P1065+P1081+P1123+P1163+P1171+P1232+P1258+P1347+P1419+P1464+P1700</f>
        <v>0</v>
      </c>
      <c r="Q432" s="204"/>
      <c r="R432" s="205">
        <f>R433+R458+R522+R611+R673+R681+R686+R694+R717+R1026+R1065+R1081+R1123+R1163+R1171+R1232+R1258+R1347+R1419+R1464+R1700</f>
        <v>2.2124123999999998</v>
      </c>
      <c r="S432" s="204"/>
      <c r="T432" s="206">
        <f>T433+T458+T522+T611+T673+T681+T686+T694+T717+T1026+T1065+T1081+T1123+T1163+T1171+T1232+T1258+T1347+T1419+T1464+T1700</f>
        <v>0.74344969000000005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07" t="s">
        <v>143</v>
      </c>
      <c r="AT432" s="208" t="s">
        <v>72</v>
      </c>
      <c r="AU432" s="208" t="s">
        <v>73</v>
      </c>
      <c r="AY432" s="207" t="s">
        <v>135</v>
      </c>
      <c r="BK432" s="209">
        <f>BK433+BK458+BK522+BK611+BK673+BK681+BK686+BK694+BK717+BK1026+BK1065+BK1081+BK1123+BK1163+BK1171+BK1232+BK1258+BK1347+BK1419+BK1464+BK1700</f>
        <v>0</v>
      </c>
    </row>
    <row r="433" s="12" customFormat="1" ht="22.8" customHeight="1">
      <c r="A433" s="12"/>
      <c r="B433" s="196"/>
      <c r="C433" s="197"/>
      <c r="D433" s="198" t="s">
        <v>72</v>
      </c>
      <c r="E433" s="210" t="s">
        <v>418</v>
      </c>
      <c r="F433" s="210" t="s">
        <v>419</v>
      </c>
      <c r="G433" s="197"/>
      <c r="H433" s="197"/>
      <c r="I433" s="200"/>
      <c r="J433" s="211">
        <f>BK433</f>
        <v>0</v>
      </c>
      <c r="K433" s="197"/>
      <c r="L433" s="202"/>
      <c r="M433" s="203"/>
      <c r="N433" s="204"/>
      <c r="O433" s="204"/>
      <c r="P433" s="205">
        <f>SUM(P434:P457)</f>
        <v>0</v>
      </c>
      <c r="Q433" s="204"/>
      <c r="R433" s="205">
        <f>SUM(R434:R457)</f>
        <v>0.034138809999999999</v>
      </c>
      <c r="S433" s="204"/>
      <c r="T433" s="206">
        <f>SUM(T434:T457)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7" t="s">
        <v>143</v>
      </c>
      <c r="AT433" s="208" t="s">
        <v>72</v>
      </c>
      <c r="AU433" s="208" t="s">
        <v>78</v>
      </c>
      <c r="AY433" s="207" t="s">
        <v>135</v>
      </c>
      <c r="BK433" s="209">
        <f>SUM(BK434:BK457)</f>
        <v>0</v>
      </c>
    </row>
    <row r="434" s="2" customFormat="1" ht="24.15" customHeight="1">
      <c r="A434" s="38"/>
      <c r="B434" s="39"/>
      <c r="C434" s="212" t="s">
        <v>420</v>
      </c>
      <c r="D434" s="212" t="s">
        <v>138</v>
      </c>
      <c r="E434" s="213" t="s">
        <v>421</v>
      </c>
      <c r="F434" s="214" t="s">
        <v>422</v>
      </c>
      <c r="G434" s="215" t="s">
        <v>328</v>
      </c>
      <c r="H434" s="216">
        <v>8.5700000000000003</v>
      </c>
      <c r="I434" s="217"/>
      <c r="J434" s="218">
        <f>ROUND(I434*H434,2)</f>
        <v>0</v>
      </c>
      <c r="K434" s="219"/>
      <c r="L434" s="44"/>
      <c r="M434" s="220" t="s">
        <v>1</v>
      </c>
      <c r="N434" s="221" t="s">
        <v>39</v>
      </c>
      <c r="O434" s="91"/>
      <c r="P434" s="222">
        <f>O434*H434</f>
        <v>0</v>
      </c>
      <c r="Q434" s="222">
        <v>0</v>
      </c>
      <c r="R434" s="222">
        <f>Q434*H434</f>
        <v>0</v>
      </c>
      <c r="S434" s="222">
        <v>0</v>
      </c>
      <c r="T434" s="223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4" t="s">
        <v>253</v>
      </c>
      <c r="AT434" s="224" t="s">
        <v>138</v>
      </c>
      <c r="AU434" s="224" t="s">
        <v>143</v>
      </c>
      <c r="AY434" s="17" t="s">
        <v>135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17" t="s">
        <v>143</v>
      </c>
      <c r="BK434" s="225">
        <f>ROUND(I434*H434,2)</f>
        <v>0</v>
      </c>
      <c r="BL434" s="17" t="s">
        <v>253</v>
      </c>
      <c r="BM434" s="224" t="s">
        <v>423</v>
      </c>
    </row>
    <row r="435" s="13" customFormat="1">
      <c r="A435" s="13"/>
      <c r="B435" s="226"/>
      <c r="C435" s="227"/>
      <c r="D435" s="228" t="s">
        <v>145</v>
      </c>
      <c r="E435" s="229" t="s">
        <v>1</v>
      </c>
      <c r="F435" s="230" t="s">
        <v>424</v>
      </c>
      <c r="G435" s="227"/>
      <c r="H435" s="229" t="s">
        <v>1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145</v>
      </c>
      <c r="AU435" s="236" t="s">
        <v>143</v>
      </c>
      <c r="AV435" s="13" t="s">
        <v>78</v>
      </c>
      <c r="AW435" s="13" t="s">
        <v>30</v>
      </c>
      <c r="AX435" s="13" t="s">
        <v>73</v>
      </c>
      <c r="AY435" s="236" t="s">
        <v>135</v>
      </c>
    </row>
    <row r="436" s="14" customFormat="1">
      <c r="A436" s="14"/>
      <c r="B436" s="237"/>
      <c r="C436" s="238"/>
      <c r="D436" s="228" t="s">
        <v>145</v>
      </c>
      <c r="E436" s="239" t="s">
        <v>1</v>
      </c>
      <c r="F436" s="240" t="s">
        <v>425</v>
      </c>
      <c r="G436" s="238"/>
      <c r="H436" s="241">
        <v>6.3700000000000001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145</v>
      </c>
      <c r="AU436" s="247" t="s">
        <v>143</v>
      </c>
      <c r="AV436" s="14" t="s">
        <v>143</v>
      </c>
      <c r="AW436" s="14" t="s">
        <v>30</v>
      </c>
      <c r="AX436" s="14" t="s">
        <v>73</v>
      </c>
      <c r="AY436" s="247" t="s">
        <v>135</v>
      </c>
    </row>
    <row r="437" s="14" customFormat="1">
      <c r="A437" s="14"/>
      <c r="B437" s="237"/>
      <c r="C437" s="238"/>
      <c r="D437" s="228" t="s">
        <v>145</v>
      </c>
      <c r="E437" s="239" t="s">
        <v>1</v>
      </c>
      <c r="F437" s="240" t="s">
        <v>426</v>
      </c>
      <c r="G437" s="238"/>
      <c r="H437" s="241">
        <v>2.2000000000000002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145</v>
      </c>
      <c r="AU437" s="247" t="s">
        <v>143</v>
      </c>
      <c r="AV437" s="14" t="s">
        <v>143</v>
      </c>
      <c r="AW437" s="14" t="s">
        <v>30</v>
      </c>
      <c r="AX437" s="14" t="s">
        <v>73</v>
      </c>
      <c r="AY437" s="247" t="s">
        <v>135</v>
      </c>
    </row>
    <row r="438" s="15" customFormat="1">
      <c r="A438" s="15"/>
      <c r="B438" s="248"/>
      <c r="C438" s="249"/>
      <c r="D438" s="228" t="s">
        <v>145</v>
      </c>
      <c r="E438" s="250" t="s">
        <v>1</v>
      </c>
      <c r="F438" s="251" t="s">
        <v>148</v>
      </c>
      <c r="G438" s="249"/>
      <c r="H438" s="252">
        <v>8.5700000000000003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8" t="s">
        <v>145</v>
      </c>
      <c r="AU438" s="258" t="s">
        <v>143</v>
      </c>
      <c r="AV438" s="15" t="s">
        <v>142</v>
      </c>
      <c r="AW438" s="15" t="s">
        <v>30</v>
      </c>
      <c r="AX438" s="15" t="s">
        <v>78</v>
      </c>
      <c r="AY438" s="258" t="s">
        <v>135</v>
      </c>
    </row>
    <row r="439" s="2" customFormat="1" ht="16.5" customHeight="1">
      <c r="A439" s="38"/>
      <c r="B439" s="39"/>
      <c r="C439" s="259" t="s">
        <v>427</v>
      </c>
      <c r="D439" s="259" t="s">
        <v>149</v>
      </c>
      <c r="E439" s="260" t="s">
        <v>428</v>
      </c>
      <c r="F439" s="261" t="s">
        <v>429</v>
      </c>
      <c r="G439" s="262" t="s">
        <v>328</v>
      </c>
      <c r="H439" s="263">
        <v>9.4269999999999996</v>
      </c>
      <c r="I439" s="264"/>
      <c r="J439" s="265">
        <f>ROUND(I439*H439,2)</f>
        <v>0</v>
      </c>
      <c r="K439" s="266"/>
      <c r="L439" s="267"/>
      <c r="M439" s="268" t="s">
        <v>1</v>
      </c>
      <c r="N439" s="269" t="s">
        <v>39</v>
      </c>
      <c r="O439" s="91"/>
      <c r="P439" s="222">
        <f>O439*H439</f>
        <v>0</v>
      </c>
      <c r="Q439" s="222">
        <v>3.0000000000000001E-05</v>
      </c>
      <c r="R439" s="222">
        <f>Q439*H439</f>
        <v>0.00028280999999999998</v>
      </c>
      <c r="S439" s="222">
        <v>0</v>
      </c>
      <c r="T439" s="223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4" t="s">
        <v>332</v>
      </c>
      <c r="AT439" s="224" t="s">
        <v>149</v>
      </c>
      <c r="AU439" s="224" t="s">
        <v>143</v>
      </c>
      <c r="AY439" s="17" t="s">
        <v>135</v>
      </c>
      <c r="BE439" s="225">
        <f>IF(N439="základní",J439,0)</f>
        <v>0</v>
      </c>
      <c r="BF439" s="225">
        <f>IF(N439="snížená",J439,0)</f>
        <v>0</v>
      </c>
      <c r="BG439" s="225">
        <f>IF(N439="zákl. přenesená",J439,0)</f>
        <v>0</v>
      </c>
      <c r="BH439" s="225">
        <f>IF(N439="sníž. přenesená",J439,0)</f>
        <v>0</v>
      </c>
      <c r="BI439" s="225">
        <f>IF(N439="nulová",J439,0)</f>
        <v>0</v>
      </c>
      <c r="BJ439" s="17" t="s">
        <v>143</v>
      </c>
      <c r="BK439" s="225">
        <f>ROUND(I439*H439,2)</f>
        <v>0</v>
      </c>
      <c r="BL439" s="17" t="s">
        <v>253</v>
      </c>
      <c r="BM439" s="224" t="s">
        <v>430</v>
      </c>
    </row>
    <row r="440" s="14" customFormat="1">
      <c r="A440" s="14"/>
      <c r="B440" s="237"/>
      <c r="C440" s="238"/>
      <c r="D440" s="228" t="s">
        <v>145</v>
      </c>
      <c r="E440" s="239" t="s">
        <v>1</v>
      </c>
      <c r="F440" s="240" t="s">
        <v>431</v>
      </c>
      <c r="G440" s="238"/>
      <c r="H440" s="241">
        <v>8.5700000000000003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145</v>
      </c>
      <c r="AU440" s="247" t="s">
        <v>143</v>
      </c>
      <c r="AV440" s="14" t="s">
        <v>143</v>
      </c>
      <c r="AW440" s="14" t="s">
        <v>30</v>
      </c>
      <c r="AX440" s="14" t="s">
        <v>78</v>
      </c>
      <c r="AY440" s="247" t="s">
        <v>135</v>
      </c>
    </row>
    <row r="441" s="14" customFormat="1">
      <c r="A441" s="14"/>
      <c r="B441" s="237"/>
      <c r="C441" s="238"/>
      <c r="D441" s="228" t="s">
        <v>145</v>
      </c>
      <c r="E441" s="238"/>
      <c r="F441" s="240" t="s">
        <v>432</v>
      </c>
      <c r="G441" s="238"/>
      <c r="H441" s="241">
        <v>9.4269999999999996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7" t="s">
        <v>145</v>
      </c>
      <c r="AU441" s="247" t="s">
        <v>143</v>
      </c>
      <c r="AV441" s="14" t="s">
        <v>143</v>
      </c>
      <c r="AW441" s="14" t="s">
        <v>4</v>
      </c>
      <c r="AX441" s="14" t="s">
        <v>78</v>
      </c>
      <c r="AY441" s="247" t="s">
        <v>135</v>
      </c>
    </row>
    <row r="442" s="2" customFormat="1" ht="24.15" customHeight="1">
      <c r="A442" s="38"/>
      <c r="B442" s="39"/>
      <c r="C442" s="212" t="s">
        <v>375</v>
      </c>
      <c r="D442" s="212" t="s">
        <v>138</v>
      </c>
      <c r="E442" s="213" t="s">
        <v>433</v>
      </c>
      <c r="F442" s="214" t="s">
        <v>434</v>
      </c>
      <c r="G442" s="215" t="s">
        <v>157</v>
      </c>
      <c r="H442" s="216">
        <v>4</v>
      </c>
      <c r="I442" s="217"/>
      <c r="J442" s="218">
        <f>ROUND(I442*H442,2)</f>
        <v>0</v>
      </c>
      <c r="K442" s="219"/>
      <c r="L442" s="44"/>
      <c r="M442" s="220" t="s">
        <v>1</v>
      </c>
      <c r="N442" s="221" t="s">
        <v>39</v>
      </c>
      <c r="O442" s="91"/>
      <c r="P442" s="222">
        <f>O442*H442</f>
        <v>0</v>
      </c>
      <c r="Q442" s="222">
        <v>0</v>
      </c>
      <c r="R442" s="222">
        <f>Q442*H442</f>
        <v>0</v>
      </c>
      <c r="S442" s="222">
        <v>0</v>
      </c>
      <c r="T442" s="223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4" t="s">
        <v>253</v>
      </c>
      <c r="AT442" s="224" t="s">
        <v>138</v>
      </c>
      <c r="AU442" s="224" t="s">
        <v>143</v>
      </c>
      <c r="AY442" s="17" t="s">
        <v>135</v>
      </c>
      <c r="BE442" s="225">
        <f>IF(N442="základní",J442,0)</f>
        <v>0</v>
      </c>
      <c r="BF442" s="225">
        <f>IF(N442="snížená",J442,0)</f>
        <v>0</v>
      </c>
      <c r="BG442" s="225">
        <f>IF(N442="zákl. přenesená",J442,0)</f>
        <v>0</v>
      </c>
      <c r="BH442" s="225">
        <f>IF(N442="sníž. přenesená",J442,0)</f>
        <v>0</v>
      </c>
      <c r="BI442" s="225">
        <f>IF(N442="nulová",J442,0)</f>
        <v>0</v>
      </c>
      <c r="BJ442" s="17" t="s">
        <v>143</v>
      </c>
      <c r="BK442" s="225">
        <f>ROUND(I442*H442,2)</f>
        <v>0</v>
      </c>
      <c r="BL442" s="17" t="s">
        <v>253</v>
      </c>
      <c r="BM442" s="224" t="s">
        <v>435</v>
      </c>
    </row>
    <row r="443" s="14" customFormat="1">
      <c r="A443" s="14"/>
      <c r="B443" s="237"/>
      <c r="C443" s="238"/>
      <c r="D443" s="228" t="s">
        <v>145</v>
      </c>
      <c r="E443" s="239" t="s">
        <v>1</v>
      </c>
      <c r="F443" s="240" t="s">
        <v>142</v>
      </c>
      <c r="G443" s="238"/>
      <c r="H443" s="241">
        <v>4</v>
      </c>
      <c r="I443" s="242"/>
      <c r="J443" s="238"/>
      <c r="K443" s="238"/>
      <c r="L443" s="243"/>
      <c r="M443" s="244"/>
      <c r="N443" s="245"/>
      <c r="O443" s="245"/>
      <c r="P443" s="245"/>
      <c r="Q443" s="245"/>
      <c r="R443" s="245"/>
      <c r="S443" s="245"/>
      <c r="T443" s="24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7" t="s">
        <v>145</v>
      </c>
      <c r="AU443" s="247" t="s">
        <v>143</v>
      </c>
      <c r="AV443" s="14" t="s">
        <v>143</v>
      </c>
      <c r="AW443" s="14" t="s">
        <v>30</v>
      </c>
      <c r="AX443" s="14" t="s">
        <v>78</v>
      </c>
      <c r="AY443" s="247" t="s">
        <v>135</v>
      </c>
    </row>
    <row r="444" s="2" customFormat="1" ht="16.5" customHeight="1">
      <c r="A444" s="38"/>
      <c r="B444" s="39"/>
      <c r="C444" s="259" t="s">
        <v>436</v>
      </c>
      <c r="D444" s="259" t="s">
        <v>149</v>
      </c>
      <c r="E444" s="260" t="s">
        <v>437</v>
      </c>
      <c r="F444" s="261" t="s">
        <v>438</v>
      </c>
      <c r="G444" s="262" t="s">
        <v>157</v>
      </c>
      <c r="H444" s="263">
        <v>4</v>
      </c>
      <c r="I444" s="264"/>
      <c r="J444" s="265">
        <f>ROUND(I444*H444,2)</f>
        <v>0</v>
      </c>
      <c r="K444" s="266"/>
      <c r="L444" s="267"/>
      <c r="M444" s="268" t="s">
        <v>1</v>
      </c>
      <c r="N444" s="269" t="s">
        <v>39</v>
      </c>
      <c r="O444" s="91"/>
      <c r="P444" s="222">
        <f>O444*H444</f>
        <v>0</v>
      </c>
      <c r="Q444" s="222">
        <v>4.0000000000000003E-05</v>
      </c>
      <c r="R444" s="222">
        <f>Q444*H444</f>
        <v>0.00016000000000000001</v>
      </c>
      <c r="S444" s="222">
        <v>0</v>
      </c>
      <c r="T444" s="223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4" t="s">
        <v>332</v>
      </c>
      <c r="AT444" s="224" t="s">
        <v>149</v>
      </c>
      <c r="AU444" s="224" t="s">
        <v>143</v>
      </c>
      <c r="AY444" s="17" t="s">
        <v>135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7" t="s">
        <v>143</v>
      </c>
      <c r="BK444" s="225">
        <f>ROUND(I444*H444,2)</f>
        <v>0</v>
      </c>
      <c r="BL444" s="17" t="s">
        <v>253</v>
      </c>
      <c r="BM444" s="224" t="s">
        <v>439</v>
      </c>
    </row>
    <row r="445" s="14" customFormat="1">
      <c r="A445" s="14"/>
      <c r="B445" s="237"/>
      <c r="C445" s="238"/>
      <c r="D445" s="228" t="s">
        <v>145</v>
      </c>
      <c r="E445" s="239" t="s">
        <v>1</v>
      </c>
      <c r="F445" s="240" t="s">
        <v>142</v>
      </c>
      <c r="G445" s="238"/>
      <c r="H445" s="241">
        <v>4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145</v>
      </c>
      <c r="AU445" s="247" t="s">
        <v>143</v>
      </c>
      <c r="AV445" s="14" t="s">
        <v>143</v>
      </c>
      <c r="AW445" s="14" t="s">
        <v>30</v>
      </c>
      <c r="AX445" s="14" t="s">
        <v>78</v>
      </c>
      <c r="AY445" s="247" t="s">
        <v>135</v>
      </c>
    </row>
    <row r="446" s="2" customFormat="1" ht="33" customHeight="1">
      <c r="A446" s="38"/>
      <c r="B446" s="39"/>
      <c r="C446" s="212" t="s">
        <v>440</v>
      </c>
      <c r="D446" s="212" t="s">
        <v>138</v>
      </c>
      <c r="E446" s="213" t="s">
        <v>441</v>
      </c>
      <c r="F446" s="214" t="s">
        <v>442</v>
      </c>
      <c r="G446" s="215" t="s">
        <v>162</v>
      </c>
      <c r="H446" s="216">
        <v>2.4510000000000001</v>
      </c>
      <c r="I446" s="217"/>
      <c r="J446" s="218">
        <f>ROUND(I446*H446,2)</f>
        <v>0</v>
      </c>
      <c r="K446" s="219"/>
      <c r="L446" s="44"/>
      <c r="M446" s="220" t="s">
        <v>1</v>
      </c>
      <c r="N446" s="221" t="s">
        <v>39</v>
      </c>
      <c r="O446" s="91"/>
      <c r="P446" s="222">
        <f>O446*H446</f>
        <v>0</v>
      </c>
      <c r="Q446" s="222">
        <v>0.0044999999999999997</v>
      </c>
      <c r="R446" s="222">
        <f>Q446*H446</f>
        <v>0.011029499999999999</v>
      </c>
      <c r="S446" s="222">
        <v>0</v>
      </c>
      <c r="T446" s="223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4" t="s">
        <v>253</v>
      </c>
      <c r="AT446" s="224" t="s">
        <v>138</v>
      </c>
      <c r="AU446" s="224" t="s">
        <v>143</v>
      </c>
      <c r="AY446" s="17" t="s">
        <v>135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7" t="s">
        <v>143</v>
      </c>
      <c r="BK446" s="225">
        <f>ROUND(I446*H446,2)</f>
        <v>0</v>
      </c>
      <c r="BL446" s="17" t="s">
        <v>253</v>
      </c>
      <c r="BM446" s="224" t="s">
        <v>443</v>
      </c>
    </row>
    <row r="447" s="13" customFormat="1">
      <c r="A447" s="13"/>
      <c r="B447" s="226"/>
      <c r="C447" s="227"/>
      <c r="D447" s="228" t="s">
        <v>145</v>
      </c>
      <c r="E447" s="229" t="s">
        <v>1</v>
      </c>
      <c r="F447" s="230" t="s">
        <v>444</v>
      </c>
      <c r="G447" s="227"/>
      <c r="H447" s="229" t="s">
        <v>1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145</v>
      </c>
      <c r="AU447" s="236" t="s">
        <v>143</v>
      </c>
      <c r="AV447" s="13" t="s">
        <v>78</v>
      </c>
      <c r="AW447" s="13" t="s">
        <v>30</v>
      </c>
      <c r="AX447" s="13" t="s">
        <v>73</v>
      </c>
      <c r="AY447" s="236" t="s">
        <v>135</v>
      </c>
    </row>
    <row r="448" s="14" customFormat="1">
      <c r="A448" s="14"/>
      <c r="B448" s="237"/>
      <c r="C448" s="238"/>
      <c r="D448" s="228" t="s">
        <v>145</v>
      </c>
      <c r="E448" s="239" t="s">
        <v>1</v>
      </c>
      <c r="F448" s="240" t="s">
        <v>188</v>
      </c>
      <c r="G448" s="238"/>
      <c r="H448" s="241">
        <v>2.4510000000000001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145</v>
      </c>
      <c r="AU448" s="247" t="s">
        <v>143</v>
      </c>
      <c r="AV448" s="14" t="s">
        <v>143</v>
      </c>
      <c r="AW448" s="14" t="s">
        <v>30</v>
      </c>
      <c r="AX448" s="14" t="s">
        <v>73</v>
      </c>
      <c r="AY448" s="247" t="s">
        <v>135</v>
      </c>
    </row>
    <row r="449" s="15" customFormat="1">
      <c r="A449" s="15"/>
      <c r="B449" s="248"/>
      <c r="C449" s="249"/>
      <c r="D449" s="228" t="s">
        <v>145</v>
      </c>
      <c r="E449" s="250" t="s">
        <v>1</v>
      </c>
      <c r="F449" s="251" t="s">
        <v>148</v>
      </c>
      <c r="G449" s="249"/>
      <c r="H449" s="252">
        <v>2.4510000000000001</v>
      </c>
      <c r="I449" s="253"/>
      <c r="J449" s="249"/>
      <c r="K449" s="249"/>
      <c r="L449" s="254"/>
      <c r="M449" s="255"/>
      <c r="N449" s="256"/>
      <c r="O449" s="256"/>
      <c r="P449" s="256"/>
      <c r="Q449" s="256"/>
      <c r="R449" s="256"/>
      <c r="S449" s="256"/>
      <c r="T449" s="257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8" t="s">
        <v>145</v>
      </c>
      <c r="AU449" s="258" t="s">
        <v>143</v>
      </c>
      <c r="AV449" s="15" t="s">
        <v>142</v>
      </c>
      <c r="AW449" s="15" t="s">
        <v>30</v>
      </c>
      <c r="AX449" s="15" t="s">
        <v>78</v>
      </c>
      <c r="AY449" s="258" t="s">
        <v>135</v>
      </c>
    </row>
    <row r="450" s="2" customFormat="1" ht="24.15" customHeight="1">
      <c r="A450" s="38"/>
      <c r="B450" s="39"/>
      <c r="C450" s="212" t="s">
        <v>445</v>
      </c>
      <c r="D450" s="212" t="s">
        <v>138</v>
      </c>
      <c r="E450" s="213" t="s">
        <v>446</v>
      </c>
      <c r="F450" s="214" t="s">
        <v>447</v>
      </c>
      <c r="G450" s="215" t="s">
        <v>162</v>
      </c>
      <c r="H450" s="216">
        <v>5.0369999999999999</v>
      </c>
      <c r="I450" s="217"/>
      <c r="J450" s="218">
        <f>ROUND(I450*H450,2)</f>
        <v>0</v>
      </c>
      <c r="K450" s="219"/>
      <c r="L450" s="44"/>
      <c r="M450" s="220" t="s">
        <v>1</v>
      </c>
      <c r="N450" s="221" t="s">
        <v>39</v>
      </c>
      <c r="O450" s="91"/>
      <c r="P450" s="222">
        <f>O450*H450</f>
        <v>0</v>
      </c>
      <c r="Q450" s="222">
        <v>0.0044999999999999997</v>
      </c>
      <c r="R450" s="222">
        <f>Q450*H450</f>
        <v>0.022666499999999999</v>
      </c>
      <c r="S450" s="222">
        <v>0</v>
      </c>
      <c r="T450" s="223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4" t="s">
        <v>253</v>
      </c>
      <c r="AT450" s="224" t="s">
        <v>138</v>
      </c>
      <c r="AU450" s="224" t="s">
        <v>143</v>
      </c>
      <c r="AY450" s="17" t="s">
        <v>135</v>
      </c>
      <c r="BE450" s="225">
        <f>IF(N450="základní",J450,0)</f>
        <v>0</v>
      </c>
      <c r="BF450" s="225">
        <f>IF(N450="snížená",J450,0)</f>
        <v>0</v>
      </c>
      <c r="BG450" s="225">
        <f>IF(N450="zákl. přenesená",J450,0)</f>
        <v>0</v>
      </c>
      <c r="BH450" s="225">
        <f>IF(N450="sníž. přenesená",J450,0)</f>
        <v>0</v>
      </c>
      <c r="BI450" s="225">
        <f>IF(N450="nulová",J450,0)</f>
        <v>0</v>
      </c>
      <c r="BJ450" s="17" t="s">
        <v>143</v>
      </c>
      <c r="BK450" s="225">
        <f>ROUND(I450*H450,2)</f>
        <v>0</v>
      </c>
      <c r="BL450" s="17" t="s">
        <v>253</v>
      </c>
      <c r="BM450" s="224" t="s">
        <v>448</v>
      </c>
    </row>
    <row r="451" s="13" customFormat="1">
      <c r="A451" s="13"/>
      <c r="B451" s="226"/>
      <c r="C451" s="227"/>
      <c r="D451" s="228" t="s">
        <v>145</v>
      </c>
      <c r="E451" s="229" t="s">
        <v>1</v>
      </c>
      <c r="F451" s="230" t="s">
        <v>449</v>
      </c>
      <c r="G451" s="227"/>
      <c r="H451" s="229" t="s">
        <v>1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145</v>
      </c>
      <c r="AU451" s="236" t="s">
        <v>143</v>
      </c>
      <c r="AV451" s="13" t="s">
        <v>78</v>
      </c>
      <c r="AW451" s="13" t="s">
        <v>30</v>
      </c>
      <c r="AX451" s="13" t="s">
        <v>73</v>
      </c>
      <c r="AY451" s="236" t="s">
        <v>135</v>
      </c>
    </row>
    <row r="452" s="14" customFormat="1">
      <c r="A452" s="14"/>
      <c r="B452" s="237"/>
      <c r="C452" s="238"/>
      <c r="D452" s="228" t="s">
        <v>145</v>
      </c>
      <c r="E452" s="239" t="s">
        <v>1</v>
      </c>
      <c r="F452" s="240" t="s">
        <v>450</v>
      </c>
      <c r="G452" s="238"/>
      <c r="H452" s="241">
        <v>0.63700000000000001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145</v>
      </c>
      <c r="AU452" s="247" t="s">
        <v>143</v>
      </c>
      <c r="AV452" s="14" t="s">
        <v>143</v>
      </c>
      <c r="AW452" s="14" t="s">
        <v>30</v>
      </c>
      <c r="AX452" s="14" t="s">
        <v>73</v>
      </c>
      <c r="AY452" s="247" t="s">
        <v>135</v>
      </c>
    </row>
    <row r="453" s="14" customFormat="1">
      <c r="A453" s="14"/>
      <c r="B453" s="237"/>
      <c r="C453" s="238"/>
      <c r="D453" s="228" t="s">
        <v>145</v>
      </c>
      <c r="E453" s="239" t="s">
        <v>1</v>
      </c>
      <c r="F453" s="240" t="s">
        <v>451</v>
      </c>
      <c r="G453" s="238"/>
      <c r="H453" s="241">
        <v>4.4000000000000004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145</v>
      </c>
      <c r="AU453" s="247" t="s">
        <v>143</v>
      </c>
      <c r="AV453" s="14" t="s">
        <v>143</v>
      </c>
      <c r="AW453" s="14" t="s">
        <v>30</v>
      </c>
      <c r="AX453" s="14" t="s">
        <v>73</v>
      </c>
      <c r="AY453" s="247" t="s">
        <v>135</v>
      </c>
    </row>
    <row r="454" s="15" customFormat="1">
      <c r="A454" s="15"/>
      <c r="B454" s="248"/>
      <c r="C454" s="249"/>
      <c r="D454" s="228" t="s">
        <v>145</v>
      </c>
      <c r="E454" s="250" t="s">
        <v>1</v>
      </c>
      <c r="F454" s="251" t="s">
        <v>148</v>
      </c>
      <c r="G454" s="249"/>
      <c r="H454" s="252">
        <v>5.0370000000000008</v>
      </c>
      <c r="I454" s="253"/>
      <c r="J454" s="249"/>
      <c r="K454" s="249"/>
      <c r="L454" s="254"/>
      <c r="M454" s="255"/>
      <c r="N454" s="256"/>
      <c r="O454" s="256"/>
      <c r="P454" s="256"/>
      <c r="Q454" s="256"/>
      <c r="R454" s="256"/>
      <c r="S454" s="256"/>
      <c r="T454" s="257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8" t="s">
        <v>145</v>
      </c>
      <c r="AU454" s="258" t="s">
        <v>143</v>
      </c>
      <c r="AV454" s="15" t="s">
        <v>142</v>
      </c>
      <c r="AW454" s="15" t="s">
        <v>30</v>
      </c>
      <c r="AX454" s="15" t="s">
        <v>78</v>
      </c>
      <c r="AY454" s="258" t="s">
        <v>135</v>
      </c>
    </row>
    <row r="455" s="2" customFormat="1" ht="33" customHeight="1">
      <c r="A455" s="38"/>
      <c r="B455" s="39"/>
      <c r="C455" s="212" t="s">
        <v>452</v>
      </c>
      <c r="D455" s="212" t="s">
        <v>138</v>
      </c>
      <c r="E455" s="213" t="s">
        <v>453</v>
      </c>
      <c r="F455" s="214" t="s">
        <v>454</v>
      </c>
      <c r="G455" s="215" t="s">
        <v>141</v>
      </c>
      <c r="H455" s="216">
        <v>0.034000000000000002</v>
      </c>
      <c r="I455" s="217"/>
      <c r="J455" s="218">
        <f>ROUND(I455*H455,2)</f>
        <v>0</v>
      </c>
      <c r="K455" s="219"/>
      <c r="L455" s="44"/>
      <c r="M455" s="220" t="s">
        <v>1</v>
      </c>
      <c r="N455" s="221" t="s">
        <v>39</v>
      </c>
      <c r="O455" s="91"/>
      <c r="P455" s="222">
        <f>O455*H455</f>
        <v>0</v>
      </c>
      <c r="Q455" s="222">
        <v>0</v>
      </c>
      <c r="R455" s="222">
        <f>Q455*H455</f>
        <v>0</v>
      </c>
      <c r="S455" s="222">
        <v>0</v>
      </c>
      <c r="T455" s="223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4" t="s">
        <v>253</v>
      </c>
      <c r="AT455" s="224" t="s">
        <v>138</v>
      </c>
      <c r="AU455" s="224" t="s">
        <v>143</v>
      </c>
      <c r="AY455" s="17" t="s">
        <v>135</v>
      </c>
      <c r="BE455" s="225">
        <f>IF(N455="základní",J455,0)</f>
        <v>0</v>
      </c>
      <c r="BF455" s="225">
        <f>IF(N455="snížená",J455,0)</f>
        <v>0</v>
      </c>
      <c r="BG455" s="225">
        <f>IF(N455="zákl. přenesená",J455,0)</f>
        <v>0</v>
      </c>
      <c r="BH455" s="225">
        <f>IF(N455="sníž. přenesená",J455,0)</f>
        <v>0</v>
      </c>
      <c r="BI455" s="225">
        <f>IF(N455="nulová",J455,0)</f>
        <v>0</v>
      </c>
      <c r="BJ455" s="17" t="s">
        <v>143</v>
      </c>
      <c r="BK455" s="225">
        <f>ROUND(I455*H455,2)</f>
        <v>0</v>
      </c>
      <c r="BL455" s="17" t="s">
        <v>253</v>
      </c>
      <c r="BM455" s="224" t="s">
        <v>455</v>
      </c>
    </row>
    <row r="456" s="2" customFormat="1" ht="37.8" customHeight="1">
      <c r="A456" s="38"/>
      <c r="B456" s="39"/>
      <c r="C456" s="212" t="s">
        <v>456</v>
      </c>
      <c r="D456" s="212" t="s">
        <v>138</v>
      </c>
      <c r="E456" s="213" t="s">
        <v>457</v>
      </c>
      <c r="F456" s="214" t="s">
        <v>458</v>
      </c>
      <c r="G456" s="215" t="s">
        <v>141</v>
      </c>
      <c r="H456" s="216">
        <v>0.068000000000000005</v>
      </c>
      <c r="I456" s="217"/>
      <c r="J456" s="218">
        <f>ROUND(I456*H456,2)</f>
        <v>0</v>
      </c>
      <c r="K456" s="219"/>
      <c r="L456" s="44"/>
      <c r="M456" s="220" t="s">
        <v>1</v>
      </c>
      <c r="N456" s="221" t="s">
        <v>39</v>
      </c>
      <c r="O456" s="91"/>
      <c r="P456" s="222">
        <f>O456*H456</f>
        <v>0</v>
      </c>
      <c r="Q456" s="222">
        <v>0</v>
      </c>
      <c r="R456" s="222">
        <f>Q456*H456</f>
        <v>0</v>
      </c>
      <c r="S456" s="222">
        <v>0</v>
      </c>
      <c r="T456" s="223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4" t="s">
        <v>253</v>
      </c>
      <c r="AT456" s="224" t="s">
        <v>138</v>
      </c>
      <c r="AU456" s="224" t="s">
        <v>143</v>
      </c>
      <c r="AY456" s="17" t="s">
        <v>135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7" t="s">
        <v>143</v>
      </c>
      <c r="BK456" s="225">
        <f>ROUND(I456*H456,2)</f>
        <v>0</v>
      </c>
      <c r="BL456" s="17" t="s">
        <v>253</v>
      </c>
      <c r="BM456" s="224" t="s">
        <v>459</v>
      </c>
    </row>
    <row r="457" s="14" customFormat="1">
      <c r="A457" s="14"/>
      <c r="B457" s="237"/>
      <c r="C457" s="238"/>
      <c r="D457" s="228" t="s">
        <v>145</v>
      </c>
      <c r="E457" s="238"/>
      <c r="F457" s="240" t="s">
        <v>460</v>
      </c>
      <c r="G457" s="238"/>
      <c r="H457" s="241">
        <v>0.068000000000000005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145</v>
      </c>
      <c r="AU457" s="247" t="s">
        <v>143</v>
      </c>
      <c r="AV457" s="14" t="s">
        <v>143</v>
      </c>
      <c r="AW457" s="14" t="s">
        <v>4</v>
      </c>
      <c r="AX457" s="14" t="s">
        <v>78</v>
      </c>
      <c r="AY457" s="247" t="s">
        <v>135</v>
      </c>
    </row>
    <row r="458" s="12" customFormat="1" ht="22.8" customHeight="1">
      <c r="A458" s="12"/>
      <c r="B458" s="196"/>
      <c r="C458" s="197"/>
      <c r="D458" s="198" t="s">
        <v>72</v>
      </c>
      <c r="E458" s="210" t="s">
        <v>461</v>
      </c>
      <c r="F458" s="210" t="s">
        <v>462</v>
      </c>
      <c r="G458" s="197"/>
      <c r="H458" s="197"/>
      <c r="I458" s="200"/>
      <c r="J458" s="211">
        <f>BK458</f>
        <v>0</v>
      </c>
      <c r="K458" s="197"/>
      <c r="L458" s="202"/>
      <c r="M458" s="203"/>
      <c r="N458" s="204"/>
      <c r="O458" s="204"/>
      <c r="P458" s="205">
        <f>SUM(P459:P521)</f>
        <v>0</v>
      </c>
      <c r="Q458" s="204"/>
      <c r="R458" s="205">
        <f>SUM(R459:R521)</f>
        <v>0.011365</v>
      </c>
      <c r="S458" s="204"/>
      <c r="T458" s="206">
        <f>SUM(T459:T521)</f>
        <v>0.018779999999999998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7" t="s">
        <v>143</v>
      </c>
      <c r="AT458" s="208" t="s">
        <v>72</v>
      </c>
      <c r="AU458" s="208" t="s">
        <v>78</v>
      </c>
      <c r="AY458" s="207" t="s">
        <v>135</v>
      </c>
      <c r="BK458" s="209">
        <f>SUM(BK459:BK521)</f>
        <v>0</v>
      </c>
    </row>
    <row r="459" s="2" customFormat="1" ht="16.5" customHeight="1">
      <c r="A459" s="38"/>
      <c r="B459" s="39"/>
      <c r="C459" s="212" t="s">
        <v>463</v>
      </c>
      <c r="D459" s="212" t="s">
        <v>138</v>
      </c>
      <c r="E459" s="213" t="s">
        <v>464</v>
      </c>
      <c r="F459" s="214" t="s">
        <v>465</v>
      </c>
      <c r="G459" s="215" t="s">
        <v>157</v>
      </c>
      <c r="H459" s="216">
        <v>4</v>
      </c>
      <c r="I459" s="217"/>
      <c r="J459" s="218">
        <f>ROUND(I459*H459,2)</f>
        <v>0</v>
      </c>
      <c r="K459" s="219"/>
      <c r="L459" s="44"/>
      <c r="M459" s="220" t="s">
        <v>1</v>
      </c>
      <c r="N459" s="221" t="s">
        <v>39</v>
      </c>
      <c r="O459" s="91"/>
      <c r="P459" s="222">
        <f>O459*H459</f>
        <v>0</v>
      </c>
      <c r="Q459" s="222">
        <v>0</v>
      </c>
      <c r="R459" s="222">
        <f>Q459*H459</f>
        <v>0</v>
      </c>
      <c r="S459" s="222">
        <v>0</v>
      </c>
      <c r="T459" s="223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4" t="s">
        <v>253</v>
      </c>
      <c r="AT459" s="224" t="s">
        <v>138</v>
      </c>
      <c r="AU459" s="224" t="s">
        <v>143</v>
      </c>
      <c r="AY459" s="17" t="s">
        <v>135</v>
      </c>
      <c r="BE459" s="225">
        <f>IF(N459="základní",J459,0)</f>
        <v>0</v>
      </c>
      <c r="BF459" s="225">
        <f>IF(N459="snížená",J459,0)</f>
        <v>0</v>
      </c>
      <c r="BG459" s="225">
        <f>IF(N459="zákl. přenesená",J459,0)</f>
        <v>0</v>
      </c>
      <c r="BH459" s="225">
        <f>IF(N459="sníž. přenesená",J459,0)</f>
        <v>0</v>
      </c>
      <c r="BI459" s="225">
        <f>IF(N459="nulová",J459,0)</f>
        <v>0</v>
      </c>
      <c r="BJ459" s="17" t="s">
        <v>143</v>
      </c>
      <c r="BK459" s="225">
        <f>ROUND(I459*H459,2)</f>
        <v>0</v>
      </c>
      <c r="BL459" s="17" t="s">
        <v>253</v>
      </c>
      <c r="BM459" s="224" t="s">
        <v>466</v>
      </c>
    </row>
    <row r="460" s="13" customFormat="1">
      <c r="A460" s="13"/>
      <c r="B460" s="226"/>
      <c r="C460" s="227"/>
      <c r="D460" s="228" t="s">
        <v>145</v>
      </c>
      <c r="E460" s="229" t="s">
        <v>1</v>
      </c>
      <c r="F460" s="230" t="s">
        <v>467</v>
      </c>
      <c r="G460" s="227"/>
      <c r="H460" s="229" t="s">
        <v>1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145</v>
      </c>
      <c r="AU460" s="236" t="s">
        <v>143</v>
      </c>
      <c r="AV460" s="13" t="s">
        <v>78</v>
      </c>
      <c r="AW460" s="13" t="s">
        <v>30</v>
      </c>
      <c r="AX460" s="13" t="s">
        <v>73</v>
      </c>
      <c r="AY460" s="236" t="s">
        <v>135</v>
      </c>
    </row>
    <row r="461" s="14" customFormat="1">
      <c r="A461" s="14"/>
      <c r="B461" s="237"/>
      <c r="C461" s="238"/>
      <c r="D461" s="228" t="s">
        <v>145</v>
      </c>
      <c r="E461" s="239" t="s">
        <v>1</v>
      </c>
      <c r="F461" s="240" t="s">
        <v>78</v>
      </c>
      <c r="G461" s="238"/>
      <c r="H461" s="241">
        <v>1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7" t="s">
        <v>145</v>
      </c>
      <c r="AU461" s="247" t="s">
        <v>143</v>
      </c>
      <c r="AV461" s="14" t="s">
        <v>143</v>
      </c>
      <c r="AW461" s="14" t="s">
        <v>30</v>
      </c>
      <c r="AX461" s="14" t="s">
        <v>73</v>
      </c>
      <c r="AY461" s="247" t="s">
        <v>135</v>
      </c>
    </row>
    <row r="462" s="13" customFormat="1">
      <c r="A462" s="13"/>
      <c r="B462" s="226"/>
      <c r="C462" s="227"/>
      <c r="D462" s="228" t="s">
        <v>145</v>
      </c>
      <c r="E462" s="229" t="s">
        <v>1</v>
      </c>
      <c r="F462" s="230" t="s">
        <v>468</v>
      </c>
      <c r="G462" s="227"/>
      <c r="H462" s="229" t="s">
        <v>1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145</v>
      </c>
      <c r="AU462" s="236" t="s">
        <v>143</v>
      </c>
      <c r="AV462" s="13" t="s">
        <v>78</v>
      </c>
      <c r="AW462" s="13" t="s">
        <v>30</v>
      </c>
      <c r="AX462" s="13" t="s">
        <v>73</v>
      </c>
      <c r="AY462" s="236" t="s">
        <v>135</v>
      </c>
    </row>
    <row r="463" s="14" customFormat="1">
      <c r="A463" s="14"/>
      <c r="B463" s="237"/>
      <c r="C463" s="238"/>
      <c r="D463" s="228" t="s">
        <v>145</v>
      </c>
      <c r="E463" s="239" t="s">
        <v>1</v>
      </c>
      <c r="F463" s="240" t="s">
        <v>78</v>
      </c>
      <c r="G463" s="238"/>
      <c r="H463" s="241">
        <v>1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7" t="s">
        <v>145</v>
      </c>
      <c r="AU463" s="247" t="s">
        <v>143</v>
      </c>
      <c r="AV463" s="14" t="s">
        <v>143</v>
      </c>
      <c r="AW463" s="14" t="s">
        <v>30</v>
      </c>
      <c r="AX463" s="14" t="s">
        <v>73</v>
      </c>
      <c r="AY463" s="247" t="s">
        <v>135</v>
      </c>
    </row>
    <row r="464" s="13" customFormat="1">
      <c r="A464" s="13"/>
      <c r="B464" s="226"/>
      <c r="C464" s="227"/>
      <c r="D464" s="228" t="s">
        <v>145</v>
      </c>
      <c r="E464" s="229" t="s">
        <v>1</v>
      </c>
      <c r="F464" s="230" t="s">
        <v>469</v>
      </c>
      <c r="G464" s="227"/>
      <c r="H464" s="229" t="s">
        <v>1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145</v>
      </c>
      <c r="AU464" s="236" t="s">
        <v>143</v>
      </c>
      <c r="AV464" s="13" t="s">
        <v>78</v>
      </c>
      <c r="AW464" s="13" t="s">
        <v>30</v>
      </c>
      <c r="AX464" s="13" t="s">
        <v>73</v>
      </c>
      <c r="AY464" s="236" t="s">
        <v>135</v>
      </c>
    </row>
    <row r="465" s="14" customFormat="1">
      <c r="A465" s="14"/>
      <c r="B465" s="237"/>
      <c r="C465" s="238"/>
      <c r="D465" s="228" t="s">
        <v>145</v>
      </c>
      <c r="E465" s="239" t="s">
        <v>1</v>
      </c>
      <c r="F465" s="240" t="s">
        <v>78</v>
      </c>
      <c r="G465" s="238"/>
      <c r="H465" s="241">
        <v>1</v>
      </c>
      <c r="I465" s="242"/>
      <c r="J465" s="238"/>
      <c r="K465" s="238"/>
      <c r="L465" s="243"/>
      <c r="M465" s="244"/>
      <c r="N465" s="245"/>
      <c r="O465" s="245"/>
      <c r="P465" s="245"/>
      <c r="Q465" s="245"/>
      <c r="R465" s="245"/>
      <c r="S465" s="245"/>
      <c r="T465" s="24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7" t="s">
        <v>145</v>
      </c>
      <c r="AU465" s="247" t="s">
        <v>143</v>
      </c>
      <c r="AV465" s="14" t="s">
        <v>143</v>
      </c>
      <c r="AW465" s="14" t="s">
        <v>30</v>
      </c>
      <c r="AX465" s="14" t="s">
        <v>73</v>
      </c>
      <c r="AY465" s="247" t="s">
        <v>135</v>
      </c>
    </row>
    <row r="466" s="13" customFormat="1">
      <c r="A466" s="13"/>
      <c r="B466" s="226"/>
      <c r="C466" s="227"/>
      <c r="D466" s="228" t="s">
        <v>145</v>
      </c>
      <c r="E466" s="229" t="s">
        <v>1</v>
      </c>
      <c r="F466" s="230" t="s">
        <v>470</v>
      </c>
      <c r="G466" s="227"/>
      <c r="H466" s="229" t="s">
        <v>1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145</v>
      </c>
      <c r="AU466" s="236" t="s">
        <v>143</v>
      </c>
      <c r="AV466" s="13" t="s">
        <v>78</v>
      </c>
      <c r="AW466" s="13" t="s">
        <v>30</v>
      </c>
      <c r="AX466" s="13" t="s">
        <v>73</v>
      </c>
      <c r="AY466" s="236" t="s">
        <v>135</v>
      </c>
    </row>
    <row r="467" s="14" customFormat="1">
      <c r="A467" s="14"/>
      <c r="B467" s="237"/>
      <c r="C467" s="238"/>
      <c r="D467" s="228" t="s">
        <v>145</v>
      </c>
      <c r="E467" s="239" t="s">
        <v>1</v>
      </c>
      <c r="F467" s="240" t="s">
        <v>78</v>
      </c>
      <c r="G467" s="238"/>
      <c r="H467" s="241">
        <v>1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145</v>
      </c>
      <c r="AU467" s="247" t="s">
        <v>143</v>
      </c>
      <c r="AV467" s="14" t="s">
        <v>143</v>
      </c>
      <c r="AW467" s="14" t="s">
        <v>30</v>
      </c>
      <c r="AX467" s="14" t="s">
        <v>73</v>
      </c>
      <c r="AY467" s="247" t="s">
        <v>135</v>
      </c>
    </row>
    <row r="468" s="15" customFormat="1">
      <c r="A468" s="15"/>
      <c r="B468" s="248"/>
      <c r="C468" s="249"/>
      <c r="D468" s="228" t="s">
        <v>145</v>
      </c>
      <c r="E468" s="250" t="s">
        <v>1</v>
      </c>
      <c r="F468" s="251" t="s">
        <v>148</v>
      </c>
      <c r="G468" s="249"/>
      <c r="H468" s="252">
        <v>4</v>
      </c>
      <c r="I468" s="253"/>
      <c r="J468" s="249"/>
      <c r="K468" s="249"/>
      <c r="L468" s="254"/>
      <c r="M468" s="255"/>
      <c r="N468" s="256"/>
      <c r="O468" s="256"/>
      <c r="P468" s="256"/>
      <c r="Q468" s="256"/>
      <c r="R468" s="256"/>
      <c r="S468" s="256"/>
      <c r="T468" s="257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8" t="s">
        <v>145</v>
      </c>
      <c r="AU468" s="258" t="s">
        <v>143</v>
      </c>
      <c r="AV468" s="15" t="s">
        <v>142</v>
      </c>
      <c r="AW468" s="15" t="s">
        <v>30</v>
      </c>
      <c r="AX468" s="15" t="s">
        <v>78</v>
      </c>
      <c r="AY468" s="258" t="s">
        <v>135</v>
      </c>
    </row>
    <row r="469" s="2" customFormat="1" ht="16.5" customHeight="1">
      <c r="A469" s="38"/>
      <c r="B469" s="39"/>
      <c r="C469" s="212" t="s">
        <v>471</v>
      </c>
      <c r="D469" s="212" t="s">
        <v>138</v>
      </c>
      <c r="E469" s="213" t="s">
        <v>472</v>
      </c>
      <c r="F469" s="214" t="s">
        <v>473</v>
      </c>
      <c r="G469" s="215" t="s">
        <v>157</v>
      </c>
      <c r="H469" s="216">
        <v>1</v>
      </c>
      <c r="I469" s="217"/>
      <c r="J469" s="218">
        <f>ROUND(I469*H469,2)</f>
        <v>0</v>
      </c>
      <c r="K469" s="219"/>
      <c r="L469" s="44"/>
      <c r="M469" s="220" t="s">
        <v>1</v>
      </c>
      <c r="N469" s="221" t="s">
        <v>39</v>
      </c>
      <c r="O469" s="91"/>
      <c r="P469" s="222">
        <f>O469*H469</f>
        <v>0</v>
      </c>
      <c r="Q469" s="222">
        <v>0</v>
      </c>
      <c r="R469" s="222">
        <f>Q469*H469</f>
        <v>0</v>
      </c>
      <c r="S469" s="222">
        <v>0</v>
      </c>
      <c r="T469" s="223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4" t="s">
        <v>253</v>
      </c>
      <c r="AT469" s="224" t="s">
        <v>138</v>
      </c>
      <c r="AU469" s="224" t="s">
        <v>143</v>
      </c>
      <c r="AY469" s="17" t="s">
        <v>135</v>
      </c>
      <c r="BE469" s="225">
        <f>IF(N469="základní",J469,0)</f>
        <v>0</v>
      </c>
      <c r="BF469" s="225">
        <f>IF(N469="snížená",J469,0)</f>
        <v>0</v>
      </c>
      <c r="BG469" s="225">
        <f>IF(N469="zákl. přenesená",J469,0)</f>
        <v>0</v>
      </c>
      <c r="BH469" s="225">
        <f>IF(N469="sníž. přenesená",J469,0)</f>
        <v>0</v>
      </c>
      <c r="BI469" s="225">
        <f>IF(N469="nulová",J469,0)</f>
        <v>0</v>
      </c>
      <c r="BJ469" s="17" t="s">
        <v>143</v>
      </c>
      <c r="BK469" s="225">
        <f>ROUND(I469*H469,2)</f>
        <v>0</v>
      </c>
      <c r="BL469" s="17" t="s">
        <v>253</v>
      </c>
      <c r="BM469" s="224" t="s">
        <v>474</v>
      </c>
    </row>
    <row r="470" s="13" customFormat="1">
      <c r="A470" s="13"/>
      <c r="B470" s="226"/>
      <c r="C470" s="227"/>
      <c r="D470" s="228" t="s">
        <v>145</v>
      </c>
      <c r="E470" s="229" t="s">
        <v>1</v>
      </c>
      <c r="F470" s="230" t="s">
        <v>475</v>
      </c>
      <c r="G470" s="227"/>
      <c r="H470" s="229" t="s">
        <v>1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145</v>
      </c>
      <c r="AU470" s="236" t="s">
        <v>143</v>
      </c>
      <c r="AV470" s="13" t="s">
        <v>78</v>
      </c>
      <c r="AW470" s="13" t="s">
        <v>30</v>
      </c>
      <c r="AX470" s="13" t="s">
        <v>73</v>
      </c>
      <c r="AY470" s="236" t="s">
        <v>135</v>
      </c>
    </row>
    <row r="471" s="14" customFormat="1">
      <c r="A471" s="14"/>
      <c r="B471" s="237"/>
      <c r="C471" s="238"/>
      <c r="D471" s="228" t="s">
        <v>145</v>
      </c>
      <c r="E471" s="239" t="s">
        <v>1</v>
      </c>
      <c r="F471" s="240" t="s">
        <v>78</v>
      </c>
      <c r="G471" s="238"/>
      <c r="H471" s="241">
        <v>1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145</v>
      </c>
      <c r="AU471" s="247" t="s">
        <v>143</v>
      </c>
      <c r="AV471" s="14" t="s">
        <v>143</v>
      </c>
      <c r="AW471" s="14" t="s">
        <v>30</v>
      </c>
      <c r="AX471" s="14" t="s">
        <v>78</v>
      </c>
      <c r="AY471" s="247" t="s">
        <v>135</v>
      </c>
    </row>
    <row r="472" s="2" customFormat="1" ht="16.5" customHeight="1">
      <c r="A472" s="38"/>
      <c r="B472" s="39"/>
      <c r="C472" s="212" t="s">
        <v>476</v>
      </c>
      <c r="D472" s="212" t="s">
        <v>138</v>
      </c>
      <c r="E472" s="213" t="s">
        <v>477</v>
      </c>
      <c r="F472" s="214" t="s">
        <v>478</v>
      </c>
      <c r="G472" s="215" t="s">
        <v>157</v>
      </c>
      <c r="H472" s="216">
        <v>1</v>
      </c>
      <c r="I472" s="217"/>
      <c r="J472" s="218">
        <f>ROUND(I472*H472,2)</f>
        <v>0</v>
      </c>
      <c r="K472" s="219"/>
      <c r="L472" s="44"/>
      <c r="M472" s="220" t="s">
        <v>1</v>
      </c>
      <c r="N472" s="221" t="s">
        <v>39</v>
      </c>
      <c r="O472" s="91"/>
      <c r="P472" s="222">
        <f>O472*H472</f>
        <v>0</v>
      </c>
      <c r="Q472" s="222">
        <v>0</v>
      </c>
      <c r="R472" s="222">
        <f>Q472*H472</f>
        <v>0</v>
      </c>
      <c r="S472" s="222">
        <v>0</v>
      </c>
      <c r="T472" s="223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4" t="s">
        <v>253</v>
      </c>
      <c r="AT472" s="224" t="s">
        <v>138</v>
      </c>
      <c r="AU472" s="224" t="s">
        <v>143</v>
      </c>
      <c r="AY472" s="17" t="s">
        <v>135</v>
      </c>
      <c r="BE472" s="225">
        <f>IF(N472="základní",J472,0)</f>
        <v>0</v>
      </c>
      <c r="BF472" s="225">
        <f>IF(N472="snížená",J472,0)</f>
        <v>0</v>
      </c>
      <c r="BG472" s="225">
        <f>IF(N472="zákl. přenesená",J472,0)</f>
        <v>0</v>
      </c>
      <c r="BH472" s="225">
        <f>IF(N472="sníž. přenesená",J472,0)</f>
        <v>0</v>
      </c>
      <c r="BI472" s="225">
        <f>IF(N472="nulová",J472,0)</f>
        <v>0</v>
      </c>
      <c r="BJ472" s="17" t="s">
        <v>143</v>
      </c>
      <c r="BK472" s="225">
        <f>ROUND(I472*H472,2)</f>
        <v>0</v>
      </c>
      <c r="BL472" s="17" t="s">
        <v>253</v>
      </c>
      <c r="BM472" s="224" t="s">
        <v>479</v>
      </c>
    </row>
    <row r="473" s="13" customFormat="1">
      <c r="A473" s="13"/>
      <c r="B473" s="226"/>
      <c r="C473" s="227"/>
      <c r="D473" s="228" t="s">
        <v>145</v>
      </c>
      <c r="E473" s="229" t="s">
        <v>1</v>
      </c>
      <c r="F473" s="230" t="s">
        <v>354</v>
      </c>
      <c r="G473" s="227"/>
      <c r="H473" s="229" t="s">
        <v>1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145</v>
      </c>
      <c r="AU473" s="236" t="s">
        <v>143</v>
      </c>
      <c r="AV473" s="13" t="s">
        <v>78</v>
      </c>
      <c r="AW473" s="13" t="s">
        <v>30</v>
      </c>
      <c r="AX473" s="13" t="s">
        <v>73</v>
      </c>
      <c r="AY473" s="236" t="s">
        <v>135</v>
      </c>
    </row>
    <row r="474" s="14" customFormat="1">
      <c r="A474" s="14"/>
      <c r="B474" s="237"/>
      <c r="C474" s="238"/>
      <c r="D474" s="228" t="s">
        <v>145</v>
      </c>
      <c r="E474" s="239" t="s">
        <v>1</v>
      </c>
      <c r="F474" s="240" t="s">
        <v>78</v>
      </c>
      <c r="G474" s="238"/>
      <c r="H474" s="241">
        <v>1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145</v>
      </c>
      <c r="AU474" s="247" t="s">
        <v>143</v>
      </c>
      <c r="AV474" s="14" t="s">
        <v>143</v>
      </c>
      <c r="AW474" s="14" t="s">
        <v>30</v>
      </c>
      <c r="AX474" s="14" t="s">
        <v>78</v>
      </c>
      <c r="AY474" s="247" t="s">
        <v>135</v>
      </c>
    </row>
    <row r="475" s="2" customFormat="1" ht="16.5" customHeight="1">
      <c r="A475" s="38"/>
      <c r="B475" s="39"/>
      <c r="C475" s="212" t="s">
        <v>480</v>
      </c>
      <c r="D475" s="212" t="s">
        <v>138</v>
      </c>
      <c r="E475" s="213" t="s">
        <v>481</v>
      </c>
      <c r="F475" s="214" t="s">
        <v>482</v>
      </c>
      <c r="G475" s="215" t="s">
        <v>328</v>
      </c>
      <c r="H475" s="216">
        <v>8</v>
      </c>
      <c r="I475" s="217"/>
      <c r="J475" s="218">
        <f>ROUND(I475*H475,2)</f>
        <v>0</v>
      </c>
      <c r="K475" s="219"/>
      <c r="L475" s="44"/>
      <c r="M475" s="220" t="s">
        <v>1</v>
      </c>
      <c r="N475" s="221" t="s">
        <v>39</v>
      </c>
      <c r="O475" s="91"/>
      <c r="P475" s="222">
        <f>O475*H475</f>
        <v>0</v>
      </c>
      <c r="Q475" s="222">
        <v>0</v>
      </c>
      <c r="R475" s="222">
        <f>Q475*H475</f>
        <v>0</v>
      </c>
      <c r="S475" s="222">
        <v>0.0020999999999999999</v>
      </c>
      <c r="T475" s="223">
        <f>S475*H475</f>
        <v>0.016799999999999999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4" t="s">
        <v>253</v>
      </c>
      <c r="AT475" s="224" t="s">
        <v>138</v>
      </c>
      <c r="AU475" s="224" t="s">
        <v>143</v>
      </c>
      <c r="AY475" s="17" t="s">
        <v>135</v>
      </c>
      <c r="BE475" s="225">
        <f>IF(N475="základní",J475,0)</f>
        <v>0</v>
      </c>
      <c r="BF475" s="225">
        <f>IF(N475="snížená",J475,0)</f>
        <v>0</v>
      </c>
      <c r="BG475" s="225">
        <f>IF(N475="zákl. přenesená",J475,0)</f>
        <v>0</v>
      </c>
      <c r="BH475" s="225">
        <f>IF(N475="sníž. přenesená",J475,0)</f>
        <v>0</v>
      </c>
      <c r="BI475" s="225">
        <f>IF(N475="nulová",J475,0)</f>
        <v>0</v>
      </c>
      <c r="BJ475" s="17" t="s">
        <v>143</v>
      </c>
      <c r="BK475" s="225">
        <f>ROUND(I475*H475,2)</f>
        <v>0</v>
      </c>
      <c r="BL475" s="17" t="s">
        <v>253</v>
      </c>
      <c r="BM475" s="224" t="s">
        <v>483</v>
      </c>
    </row>
    <row r="476" s="13" customFormat="1">
      <c r="A476" s="13"/>
      <c r="B476" s="226"/>
      <c r="C476" s="227"/>
      <c r="D476" s="228" t="s">
        <v>145</v>
      </c>
      <c r="E476" s="229" t="s">
        <v>1</v>
      </c>
      <c r="F476" s="230" t="s">
        <v>484</v>
      </c>
      <c r="G476" s="227"/>
      <c r="H476" s="229" t="s">
        <v>1</v>
      </c>
      <c r="I476" s="231"/>
      <c r="J476" s="227"/>
      <c r="K476" s="227"/>
      <c r="L476" s="232"/>
      <c r="M476" s="233"/>
      <c r="N476" s="234"/>
      <c r="O476" s="234"/>
      <c r="P476" s="234"/>
      <c r="Q476" s="234"/>
      <c r="R476" s="234"/>
      <c r="S476" s="234"/>
      <c r="T476" s="23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6" t="s">
        <v>145</v>
      </c>
      <c r="AU476" s="236" t="s">
        <v>143</v>
      </c>
      <c r="AV476" s="13" t="s">
        <v>78</v>
      </c>
      <c r="AW476" s="13" t="s">
        <v>30</v>
      </c>
      <c r="AX476" s="13" t="s">
        <v>73</v>
      </c>
      <c r="AY476" s="236" t="s">
        <v>135</v>
      </c>
    </row>
    <row r="477" s="14" customFormat="1">
      <c r="A477" s="14"/>
      <c r="B477" s="237"/>
      <c r="C477" s="238"/>
      <c r="D477" s="228" t="s">
        <v>145</v>
      </c>
      <c r="E477" s="239" t="s">
        <v>1</v>
      </c>
      <c r="F477" s="240" t="s">
        <v>152</v>
      </c>
      <c r="G477" s="238"/>
      <c r="H477" s="241">
        <v>8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7" t="s">
        <v>145</v>
      </c>
      <c r="AU477" s="247" t="s">
        <v>143</v>
      </c>
      <c r="AV477" s="14" t="s">
        <v>143</v>
      </c>
      <c r="AW477" s="14" t="s">
        <v>30</v>
      </c>
      <c r="AX477" s="14" t="s">
        <v>78</v>
      </c>
      <c r="AY477" s="247" t="s">
        <v>135</v>
      </c>
    </row>
    <row r="478" s="2" customFormat="1" ht="16.5" customHeight="1">
      <c r="A478" s="38"/>
      <c r="B478" s="39"/>
      <c r="C478" s="212" t="s">
        <v>485</v>
      </c>
      <c r="D478" s="212" t="s">
        <v>138</v>
      </c>
      <c r="E478" s="213" t="s">
        <v>486</v>
      </c>
      <c r="F478" s="214" t="s">
        <v>487</v>
      </c>
      <c r="G478" s="215" t="s">
        <v>328</v>
      </c>
      <c r="H478" s="216">
        <v>1</v>
      </c>
      <c r="I478" s="217"/>
      <c r="J478" s="218">
        <f>ROUND(I478*H478,2)</f>
        <v>0</v>
      </c>
      <c r="K478" s="219"/>
      <c r="L478" s="44"/>
      <c r="M478" s="220" t="s">
        <v>1</v>
      </c>
      <c r="N478" s="221" t="s">
        <v>39</v>
      </c>
      <c r="O478" s="91"/>
      <c r="P478" s="222">
        <f>O478*H478</f>
        <v>0</v>
      </c>
      <c r="Q478" s="222">
        <v>0</v>
      </c>
      <c r="R478" s="222">
        <f>Q478*H478</f>
        <v>0</v>
      </c>
      <c r="S478" s="222">
        <v>0.00198</v>
      </c>
      <c r="T478" s="223">
        <f>S478*H478</f>
        <v>0.00198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4" t="s">
        <v>253</v>
      </c>
      <c r="AT478" s="224" t="s">
        <v>138</v>
      </c>
      <c r="AU478" s="224" t="s">
        <v>143</v>
      </c>
      <c r="AY478" s="17" t="s">
        <v>135</v>
      </c>
      <c r="BE478" s="225">
        <f>IF(N478="základní",J478,0)</f>
        <v>0</v>
      </c>
      <c r="BF478" s="225">
        <f>IF(N478="snížená",J478,0)</f>
        <v>0</v>
      </c>
      <c r="BG478" s="225">
        <f>IF(N478="zákl. přenesená",J478,0)</f>
        <v>0</v>
      </c>
      <c r="BH478" s="225">
        <f>IF(N478="sníž. přenesená",J478,0)</f>
        <v>0</v>
      </c>
      <c r="BI478" s="225">
        <f>IF(N478="nulová",J478,0)</f>
        <v>0</v>
      </c>
      <c r="BJ478" s="17" t="s">
        <v>143</v>
      </c>
      <c r="BK478" s="225">
        <f>ROUND(I478*H478,2)</f>
        <v>0</v>
      </c>
      <c r="BL478" s="17" t="s">
        <v>253</v>
      </c>
      <c r="BM478" s="224" t="s">
        <v>488</v>
      </c>
    </row>
    <row r="479" s="13" customFormat="1">
      <c r="A479" s="13"/>
      <c r="B479" s="226"/>
      <c r="C479" s="227"/>
      <c r="D479" s="228" t="s">
        <v>145</v>
      </c>
      <c r="E479" s="229" t="s">
        <v>1</v>
      </c>
      <c r="F479" s="230" t="s">
        <v>354</v>
      </c>
      <c r="G479" s="227"/>
      <c r="H479" s="229" t="s">
        <v>1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145</v>
      </c>
      <c r="AU479" s="236" t="s">
        <v>143</v>
      </c>
      <c r="AV479" s="13" t="s">
        <v>78</v>
      </c>
      <c r="AW479" s="13" t="s">
        <v>30</v>
      </c>
      <c r="AX479" s="13" t="s">
        <v>73</v>
      </c>
      <c r="AY479" s="236" t="s">
        <v>135</v>
      </c>
    </row>
    <row r="480" s="14" customFormat="1">
      <c r="A480" s="14"/>
      <c r="B480" s="237"/>
      <c r="C480" s="238"/>
      <c r="D480" s="228" t="s">
        <v>145</v>
      </c>
      <c r="E480" s="239" t="s">
        <v>1</v>
      </c>
      <c r="F480" s="240" t="s">
        <v>78</v>
      </c>
      <c r="G480" s="238"/>
      <c r="H480" s="241">
        <v>1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145</v>
      </c>
      <c r="AU480" s="247" t="s">
        <v>143</v>
      </c>
      <c r="AV480" s="14" t="s">
        <v>143</v>
      </c>
      <c r="AW480" s="14" t="s">
        <v>30</v>
      </c>
      <c r="AX480" s="14" t="s">
        <v>78</v>
      </c>
      <c r="AY480" s="247" t="s">
        <v>135</v>
      </c>
    </row>
    <row r="481" s="2" customFormat="1" ht="16.5" customHeight="1">
      <c r="A481" s="38"/>
      <c r="B481" s="39"/>
      <c r="C481" s="212" t="s">
        <v>489</v>
      </c>
      <c r="D481" s="212" t="s">
        <v>138</v>
      </c>
      <c r="E481" s="213" t="s">
        <v>490</v>
      </c>
      <c r="F481" s="214" t="s">
        <v>491</v>
      </c>
      <c r="G481" s="215" t="s">
        <v>157</v>
      </c>
      <c r="H481" s="216">
        <v>1</v>
      </c>
      <c r="I481" s="217"/>
      <c r="J481" s="218">
        <f>ROUND(I481*H481,2)</f>
        <v>0</v>
      </c>
      <c r="K481" s="219"/>
      <c r="L481" s="44"/>
      <c r="M481" s="220" t="s">
        <v>1</v>
      </c>
      <c r="N481" s="221" t="s">
        <v>39</v>
      </c>
      <c r="O481" s="91"/>
      <c r="P481" s="222">
        <f>O481*H481</f>
        <v>0</v>
      </c>
      <c r="Q481" s="222">
        <v>0.0017899999999999999</v>
      </c>
      <c r="R481" s="222">
        <f>Q481*H481</f>
        <v>0.0017899999999999999</v>
      </c>
      <c r="S481" s="222">
        <v>0</v>
      </c>
      <c r="T481" s="223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4" t="s">
        <v>253</v>
      </c>
      <c r="AT481" s="224" t="s">
        <v>138</v>
      </c>
      <c r="AU481" s="224" t="s">
        <v>143</v>
      </c>
      <c r="AY481" s="17" t="s">
        <v>135</v>
      </c>
      <c r="BE481" s="225">
        <f>IF(N481="základní",J481,0)</f>
        <v>0</v>
      </c>
      <c r="BF481" s="225">
        <f>IF(N481="snížená",J481,0)</f>
        <v>0</v>
      </c>
      <c r="BG481" s="225">
        <f>IF(N481="zákl. přenesená",J481,0)</f>
        <v>0</v>
      </c>
      <c r="BH481" s="225">
        <f>IF(N481="sníž. přenesená",J481,0)</f>
        <v>0</v>
      </c>
      <c r="BI481" s="225">
        <f>IF(N481="nulová",J481,0)</f>
        <v>0</v>
      </c>
      <c r="BJ481" s="17" t="s">
        <v>143</v>
      </c>
      <c r="BK481" s="225">
        <f>ROUND(I481*H481,2)</f>
        <v>0</v>
      </c>
      <c r="BL481" s="17" t="s">
        <v>253</v>
      </c>
      <c r="BM481" s="224" t="s">
        <v>492</v>
      </c>
    </row>
    <row r="482" s="2" customFormat="1" ht="16.5" customHeight="1">
      <c r="A482" s="38"/>
      <c r="B482" s="39"/>
      <c r="C482" s="212" t="s">
        <v>493</v>
      </c>
      <c r="D482" s="212" t="s">
        <v>138</v>
      </c>
      <c r="E482" s="213" t="s">
        <v>494</v>
      </c>
      <c r="F482" s="214" t="s">
        <v>495</v>
      </c>
      <c r="G482" s="215" t="s">
        <v>328</v>
      </c>
      <c r="H482" s="216">
        <v>1.5</v>
      </c>
      <c r="I482" s="217"/>
      <c r="J482" s="218">
        <f>ROUND(I482*H482,2)</f>
        <v>0</v>
      </c>
      <c r="K482" s="219"/>
      <c r="L482" s="44"/>
      <c r="M482" s="220" t="s">
        <v>1</v>
      </c>
      <c r="N482" s="221" t="s">
        <v>39</v>
      </c>
      <c r="O482" s="91"/>
      <c r="P482" s="222">
        <f>O482*H482</f>
        <v>0</v>
      </c>
      <c r="Q482" s="222">
        <v>0.00040999999999999999</v>
      </c>
      <c r="R482" s="222">
        <f>Q482*H482</f>
        <v>0.00061499999999999999</v>
      </c>
      <c r="S482" s="222">
        <v>0</v>
      </c>
      <c r="T482" s="22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4" t="s">
        <v>253</v>
      </c>
      <c r="AT482" s="224" t="s">
        <v>138</v>
      </c>
      <c r="AU482" s="224" t="s">
        <v>143</v>
      </c>
      <c r="AY482" s="17" t="s">
        <v>135</v>
      </c>
      <c r="BE482" s="225">
        <f>IF(N482="základní",J482,0)</f>
        <v>0</v>
      </c>
      <c r="BF482" s="225">
        <f>IF(N482="snížená",J482,0)</f>
        <v>0</v>
      </c>
      <c r="BG482" s="225">
        <f>IF(N482="zákl. přenesená",J482,0)</f>
        <v>0</v>
      </c>
      <c r="BH482" s="225">
        <f>IF(N482="sníž. přenesená",J482,0)</f>
        <v>0</v>
      </c>
      <c r="BI482" s="225">
        <f>IF(N482="nulová",J482,0)</f>
        <v>0</v>
      </c>
      <c r="BJ482" s="17" t="s">
        <v>143</v>
      </c>
      <c r="BK482" s="225">
        <f>ROUND(I482*H482,2)</f>
        <v>0</v>
      </c>
      <c r="BL482" s="17" t="s">
        <v>253</v>
      </c>
      <c r="BM482" s="224" t="s">
        <v>496</v>
      </c>
    </row>
    <row r="483" s="13" customFormat="1">
      <c r="A483" s="13"/>
      <c r="B483" s="226"/>
      <c r="C483" s="227"/>
      <c r="D483" s="228" t="s">
        <v>145</v>
      </c>
      <c r="E483" s="229" t="s">
        <v>1</v>
      </c>
      <c r="F483" s="230" t="s">
        <v>497</v>
      </c>
      <c r="G483" s="227"/>
      <c r="H483" s="229" t="s">
        <v>1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145</v>
      </c>
      <c r="AU483" s="236" t="s">
        <v>143</v>
      </c>
      <c r="AV483" s="13" t="s">
        <v>78</v>
      </c>
      <c r="AW483" s="13" t="s">
        <v>30</v>
      </c>
      <c r="AX483" s="13" t="s">
        <v>73</v>
      </c>
      <c r="AY483" s="236" t="s">
        <v>135</v>
      </c>
    </row>
    <row r="484" s="14" customFormat="1">
      <c r="A484" s="14"/>
      <c r="B484" s="237"/>
      <c r="C484" s="238"/>
      <c r="D484" s="228" t="s">
        <v>145</v>
      </c>
      <c r="E484" s="239" t="s">
        <v>1</v>
      </c>
      <c r="F484" s="240" t="s">
        <v>331</v>
      </c>
      <c r="G484" s="238"/>
      <c r="H484" s="241">
        <v>1.5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145</v>
      </c>
      <c r="AU484" s="247" t="s">
        <v>143</v>
      </c>
      <c r="AV484" s="14" t="s">
        <v>143</v>
      </c>
      <c r="AW484" s="14" t="s">
        <v>30</v>
      </c>
      <c r="AX484" s="14" t="s">
        <v>78</v>
      </c>
      <c r="AY484" s="247" t="s">
        <v>135</v>
      </c>
    </row>
    <row r="485" s="2" customFormat="1" ht="16.5" customHeight="1">
      <c r="A485" s="38"/>
      <c r="B485" s="39"/>
      <c r="C485" s="212" t="s">
        <v>498</v>
      </c>
      <c r="D485" s="212" t="s">
        <v>138</v>
      </c>
      <c r="E485" s="213" t="s">
        <v>499</v>
      </c>
      <c r="F485" s="214" t="s">
        <v>500</v>
      </c>
      <c r="G485" s="215" t="s">
        <v>328</v>
      </c>
      <c r="H485" s="216">
        <v>7</v>
      </c>
      <c r="I485" s="217"/>
      <c r="J485" s="218">
        <f>ROUND(I485*H485,2)</f>
        <v>0</v>
      </c>
      <c r="K485" s="219"/>
      <c r="L485" s="44"/>
      <c r="M485" s="220" t="s">
        <v>1</v>
      </c>
      <c r="N485" s="221" t="s">
        <v>39</v>
      </c>
      <c r="O485" s="91"/>
      <c r="P485" s="222">
        <f>O485*H485</f>
        <v>0</v>
      </c>
      <c r="Q485" s="222">
        <v>0.00048000000000000001</v>
      </c>
      <c r="R485" s="222">
        <f>Q485*H485</f>
        <v>0.0033600000000000001</v>
      </c>
      <c r="S485" s="222">
        <v>0</v>
      </c>
      <c r="T485" s="223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4" t="s">
        <v>253</v>
      </c>
      <c r="AT485" s="224" t="s">
        <v>138</v>
      </c>
      <c r="AU485" s="224" t="s">
        <v>143</v>
      </c>
      <c r="AY485" s="17" t="s">
        <v>135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17" t="s">
        <v>143</v>
      </c>
      <c r="BK485" s="225">
        <f>ROUND(I485*H485,2)</f>
        <v>0</v>
      </c>
      <c r="BL485" s="17" t="s">
        <v>253</v>
      </c>
      <c r="BM485" s="224" t="s">
        <v>501</v>
      </c>
    </row>
    <row r="486" s="13" customFormat="1">
      <c r="A486" s="13"/>
      <c r="B486" s="226"/>
      <c r="C486" s="227"/>
      <c r="D486" s="228" t="s">
        <v>145</v>
      </c>
      <c r="E486" s="229" t="s">
        <v>1</v>
      </c>
      <c r="F486" s="230" t="s">
        <v>502</v>
      </c>
      <c r="G486" s="227"/>
      <c r="H486" s="229" t="s">
        <v>1</v>
      </c>
      <c r="I486" s="231"/>
      <c r="J486" s="227"/>
      <c r="K486" s="227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145</v>
      </c>
      <c r="AU486" s="236" t="s">
        <v>143</v>
      </c>
      <c r="AV486" s="13" t="s">
        <v>78</v>
      </c>
      <c r="AW486" s="13" t="s">
        <v>30</v>
      </c>
      <c r="AX486" s="13" t="s">
        <v>73</v>
      </c>
      <c r="AY486" s="236" t="s">
        <v>135</v>
      </c>
    </row>
    <row r="487" s="14" customFormat="1">
      <c r="A487" s="14"/>
      <c r="B487" s="237"/>
      <c r="C487" s="238"/>
      <c r="D487" s="228" t="s">
        <v>145</v>
      </c>
      <c r="E487" s="239" t="s">
        <v>1</v>
      </c>
      <c r="F487" s="240" t="s">
        <v>179</v>
      </c>
      <c r="G487" s="238"/>
      <c r="H487" s="241">
        <v>7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145</v>
      </c>
      <c r="AU487" s="247" t="s">
        <v>143</v>
      </c>
      <c r="AV487" s="14" t="s">
        <v>143</v>
      </c>
      <c r="AW487" s="14" t="s">
        <v>30</v>
      </c>
      <c r="AX487" s="14" t="s">
        <v>73</v>
      </c>
      <c r="AY487" s="247" t="s">
        <v>135</v>
      </c>
    </row>
    <row r="488" s="15" customFormat="1">
      <c r="A488" s="15"/>
      <c r="B488" s="248"/>
      <c r="C488" s="249"/>
      <c r="D488" s="228" t="s">
        <v>145</v>
      </c>
      <c r="E488" s="250" t="s">
        <v>1</v>
      </c>
      <c r="F488" s="251" t="s">
        <v>148</v>
      </c>
      <c r="G488" s="249"/>
      <c r="H488" s="252">
        <v>7</v>
      </c>
      <c r="I488" s="253"/>
      <c r="J488" s="249"/>
      <c r="K488" s="249"/>
      <c r="L488" s="254"/>
      <c r="M488" s="255"/>
      <c r="N488" s="256"/>
      <c r="O488" s="256"/>
      <c r="P488" s="256"/>
      <c r="Q488" s="256"/>
      <c r="R488" s="256"/>
      <c r="S488" s="256"/>
      <c r="T488" s="257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58" t="s">
        <v>145</v>
      </c>
      <c r="AU488" s="258" t="s">
        <v>143</v>
      </c>
      <c r="AV488" s="15" t="s">
        <v>142</v>
      </c>
      <c r="AW488" s="15" t="s">
        <v>30</v>
      </c>
      <c r="AX488" s="15" t="s">
        <v>78</v>
      </c>
      <c r="AY488" s="258" t="s">
        <v>135</v>
      </c>
    </row>
    <row r="489" s="2" customFormat="1" ht="16.5" customHeight="1">
      <c r="A489" s="38"/>
      <c r="B489" s="39"/>
      <c r="C489" s="212" t="s">
        <v>503</v>
      </c>
      <c r="D489" s="212" t="s">
        <v>138</v>
      </c>
      <c r="E489" s="213" t="s">
        <v>504</v>
      </c>
      <c r="F489" s="214" t="s">
        <v>505</v>
      </c>
      <c r="G489" s="215" t="s">
        <v>328</v>
      </c>
      <c r="H489" s="216">
        <v>1</v>
      </c>
      <c r="I489" s="217"/>
      <c r="J489" s="218">
        <f>ROUND(I489*H489,2)</f>
        <v>0</v>
      </c>
      <c r="K489" s="219"/>
      <c r="L489" s="44"/>
      <c r="M489" s="220" t="s">
        <v>1</v>
      </c>
      <c r="N489" s="221" t="s">
        <v>39</v>
      </c>
      <c r="O489" s="91"/>
      <c r="P489" s="222">
        <f>O489*H489</f>
        <v>0</v>
      </c>
      <c r="Q489" s="222">
        <v>0.00071000000000000002</v>
      </c>
      <c r="R489" s="222">
        <f>Q489*H489</f>
        <v>0.00071000000000000002</v>
      </c>
      <c r="S489" s="222">
        <v>0</v>
      </c>
      <c r="T489" s="223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4" t="s">
        <v>253</v>
      </c>
      <c r="AT489" s="224" t="s">
        <v>138</v>
      </c>
      <c r="AU489" s="224" t="s">
        <v>143</v>
      </c>
      <c r="AY489" s="17" t="s">
        <v>135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17" t="s">
        <v>143</v>
      </c>
      <c r="BK489" s="225">
        <f>ROUND(I489*H489,2)</f>
        <v>0</v>
      </c>
      <c r="BL489" s="17" t="s">
        <v>253</v>
      </c>
      <c r="BM489" s="224" t="s">
        <v>506</v>
      </c>
    </row>
    <row r="490" s="13" customFormat="1">
      <c r="A490" s="13"/>
      <c r="B490" s="226"/>
      <c r="C490" s="227"/>
      <c r="D490" s="228" t="s">
        <v>145</v>
      </c>
      <c r="E490" s="229" t="s">
        <v>1</v>
      </c>
      <c r="F490" s="230" t="s">
        <v>507</v>
      </c>
      <c r="G490" s="227"/>
      <c r="H490" s="229" t="s">
        <v>1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145</v>
      </c>
      <c r="AU490" s="236" t="s">
        <v>143</v>
      </c>
      <c r="AV490" s="13" t="s">
        <v>78</v>
      </c>
      <c r="AW490" s="13" t="s">
        <v>30</v>
      </c>
      <c r="AX490" s="13" t="s">
        <v>73</v>
      </c>
      <c r="AY490" s="236" t="s">
        <v>135</v>
      </c>
    </row>
    <row r="491" s="14" customFormat="1">
      <c r="A491" s="14"/>
      <c r="B491" s="237"/>
      <c r="C491" s="238"/>
      <c r="D491" s="228" t="s">
        <v>145</v>
      </c>
      <c r="E491" s="239" t="s">
        <v>1</v>
      </c>
      <c r="F491" s="240" t="s">
        <v>78</v>
      </c>
      <c r="G491" s="238"/>
      <c r="H491" s="241">
        <v>1</v>
      </c>
      <c r="I491" s="242"/>
      <c r="J491" s="238"/>
      <c r="K491" s="238"/>
      <c r="L491" s="243"/>
      <c r="M491" s="244"/>
      <c r="N491" s="245"/>
      <c r="O491" s="245"/>
      <c r="P491" s="245"/>
      <c r="Q491" s="245"/>
      <c r="R491" s="245"/>
      <c r="S491" s="245"/>
      <c r="T491" s="24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7" t="s">
        <v>145</v>
      </c>
      <c r="AU491" s="247" t="s">
        <v>143</v>
      </c>
      <c r="AV491" s="14" t="s">
        <v>143</v>
      </c>
      <c r="AW491" s="14" t="s">
        <v>30</v>
      </c>
      <c r="AX491" s="14" t="s">
        <v>78</v>
      </c>
      <c r="AY491" s="247" t="s">
        <v>135</v>
      </c>
    </row>
    <row r="492" s="2" customFormat="1" ht="16.5" customHeight="1">
      <c r="A492" s="38"/>
      <c r="B492" s="39"/>
      <c r="C492" s="212" t="s">
        <v>508</v>
      </c>
      <c r="D492" s="212" t="s">
        <v>138</v>
      </c>
      <c r="E492" s="213" t="s">
        <v>509</v>
      </c>
      <c r="F492" s="214" t="s">
        <v>510</v>
      </c>
      <c r="G492" s="215" t="s">
        <v>328</v>
      </c>
      <c r="H492" s="216">
        <v>1</v>
      </c>
      <c r="I492" s="217"/>
      <c r="J492" s="218">
        <f>ROUND(I492*H492,2)</f>
        <v>0</v>
      </c>
      <c r="K492" s="219"/>
      <c r="L492" s="44"/>
      <c r="M492" s="220" t="s">
        <v>1</v>
      </c>
      <c r="N492" s="221" t="s">
        <v>39</v>
      </c>
      <c r="O492" s="91"/>
      <c r="P492" s="222">
        <f>O492*H492</f>
        <v>0</v>
      </c>
      <c r="Q492" s="222">
        <v>0.0022399999999999998</v>
      </c>
      <c r="R492" s="222">
        <f>Q492*H492</f>
        <v>0.0022399999999999998</v>
      </c>
      <c r="S492" s="222">
        <v>0</v>
      </c>
      <c r="T492" s="223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4" t="s">
        <v>253</v>
      </c>
      <c r="AT492" s="224" t="s">
        <v>138</v>
      </c>
      <c r="AU492" s="224" t="s">
        <v>143</v>
      </c>
      <c r="AY492" s="17" t="s">
        <v>135</v>
      </c>
      <c r="BE492" s="225">
        <f>IF(N492="základní",J492,0)</f>
        <v>0</v>
      </c>
      <c r="BF492" s="225">
        <f>IF(N492="snížená",J492,0)</f>
        <v>0</v>
      </c>
      <c r="BG492" s="225">
        <f>IF(N492="zákl. přenesená",J492,0)</f>
        <v>0</v>
      </c>
      <c r="BH492" s="225">
        <f>IF(N492="sníž. přenesená",J492,0)</f>
        <v>0</v>
      </c>
      <c r="BI492" s="225">
        <f>IF(N492="nulová",J492,0)</f>
        <v>0</v>
      </c>
      <c r="BJ492" s="17" t="s">
        <v>143</v>
      </c>
      <c r="BK492" s="225">
        <f>ROUND(I492*H492,2)</f>
        <v>0</v>
      </c>
      <c r="BL492" s="17" t="s">
        <v>253</v>
      </c>
      <c r="BM492" s="224" t="s">
        <v>511</v>
      </c>
    </row>
    <row r="493" s="13" customFormat="1">
      <c r="A493" s="13"/>
      <c r="B493" s="226"/>
      <c r="C493" s="227"/>
      <c r="D493" s="228" t="s">
        <v>145</v>
      </c>
      <c r="E493" s="229" t="s">
        <v>1</v>
      </c>
      <c r="F493" s="230" t="s">
        <v>354</v>
      </c>
      <c r="G493" s="227"/>
      <c r="H493" s="229" t="s">
        <v>1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145</v>
      </c>
      <c r="AU493" s="236" t="s">
        <v>143</v>
      </c>
      <c r="AV493" s="13" t="s">
        <v>78</v>
      </c>
      <c r="AW493" s="13" t="s">
        <v>30</v>
      </c>
      <c r="AX493" s="13" t="s">
        <v>73</v>
      </c>
      <c r="AY493" s="236" t="s">
        <v>135</v>
      </c>
    </row>
    <row r="494" s="14" customFormat="1">
      <c r="A494" s="14"/>
      <c r="B494" s="237"/>
      <c r="C494" s="238"/>
      <c r="D494" s="228" t="s">
        <v>145</v>
      </c>
      <c r="E494" s="239" t="s">
        <v>1</v>
      </c>
      <c r="F494" s="240" t="s">
        <v>78</v>
      </c>
      <c r="G494" s="238"/>
      <c r="H494" s="241">
        <v>1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145</v>
      </c>
      <c r="AU494" s="247" t="s">
        <v>143</v>
      </c>
      <c r="AV494" s="14" t="s">
        <v>143</v>
      </c>
      <c r="AW494" s="14" t="s">
        <v>30</v>
      </c>
      <c r="AX494" s="14" t="s">
        <v>78</v>
      </c>
      <c r="AY494" s="247" t="s">
        <v>135</v>
      </c>
    </row>
    <row r="495" s="2" customFormat="1" ht="16.5" customHeight="1">
      <c r="A495" s="38"/>
      <c r="B495" s="39"/>
      <c r="C495" s="212" t="s">
        <v>512</v>
      </c>
      <c r="D495" s="212" t="s">
        <v>138</v>
      </c>
      <c r="E495" s="213" t="s">
        <v>513</v>
      </c>
      <c r="F495" s="214" t="s">
        <v>514</v>
      </c>
      <c r="G495" s="215" t="s">
        <v>157</v>
      </c>
      <c r="H495" s="216">
        <v>1</v>
      </c>
      <c r="I495" s="217"/>
      <c r="J495" s="218">
        <f>ROUND(I495*H495,2)</f>
        <v>0</v>
      </c>
      <c r="K495" s="219"/>
      <c r="L495" s="44"/>
      <c r="M495" s="220" t="s">
        <v>1</v>
      </c>
      <c r="N495" s="221" t="s">
        <v>39</v>
      </c>
      <c r="O495" s="91"/>
      <c r="P495" s="222">
        <f>O495*H495</f>
        <v>0</v>
      </c>
      <c r="Q495" s="222">
        <v>0</v>
      </c>
      <c r="R495" s="222">
        <f>Q495*H495</f>
        <v>0</v>
      </c>
      <c r="S495" s="222">
        <v>0</v>
      </c>
      <c r="T495" s="223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4" t="s">
        <v>253</v>
      </c>
      <c r="AT495" s="224" t="s">
        <v>138</v>
      </c>
      <c r="AU495" s="224" t="s">
        <v>143</v>
      </c>
      <c r="AY495" s="17" t="s">
        <v>135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7" t="s">
        <v>143</v>
      </c>
      <c r="BK495" s="225">
        <f>ROUND(I495*H495,2)</f>
        <v>0</v>
      </c>
      <c r="BL495" s="17" t="s">
        <v>253</v>
      </c>
      <c r="BM495" s="224" t="s">
        <v>515</v>
      </c>
    </row>
    <row r="496" s="13" customFormat="1">
      <c r="A496" s="13"/>
      <c r="B496" s="226"/>
      <c r="C496" s="227"/>
      <c r="D496" s="228" t="s">
        <v>145</v>
      </c>
      <c r="E496" s="229" t="s">
        <v>1</v>
      </c>
      <c r="F496" s="230" t="s">
        <v>497</v>
      </c>
      <c r="G496" s="227"/>
      <c r="H496" s="229" t="s">
        <v>1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145</v>
      </c>
      <c r="AU496" s="236" t="s">
        <v>143</v>
      </c>
      <c r="AV496" s="13" t="s">
        <v>78</v>
      </c>
      <c r="AW496" s="13" t="s">
        <v>30</v>
      </c>
      <c r="AX496" s="13" t="s">
        <v>73</v>
      </c>
      <c r="AY496" s="236" t="s">
        <v>135</v>
      </c>
    </row>
    <row r="497" s="14" customFormat="1">
      <c r="A497" s="14"/>
      <c r="B497" s="237"/>
      <c r="C497" s="238"/>
      <c r="D497" s="228" t="s">
        <v>145</v>
      </c>
      <c r="E497" s="239" t="s">
        <v>1</v>
      </c>
      <c r="F497" s="240" t="s">
        <v>78</v>
      </c>
      <c r="G497" s="238"/>
      <c r="H497" s="241">
        <v>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145</v>
      </c>
      <c r="AU497" s="247" t="s">
        <v>143</v>
      </c>
      <c r="AV497" s="14" t="s">
        <v>143</v>
      </c>
      <c r="AW497" s="14" t="s">
        <v>30</v>
      </c>
      <c r="AX497" s="14" t="s">
        <v>73</v>
      </c>
      <c r="AY497" s="247" t="s">
        <v>135</v>
      </c>
    </row>
    <row r="498" s="15" customFormat="1">
      <c r="A498" s="15"/>
      <c r="B498" s="248"/>
      <c r="C498" s="249"/>
      <c r="D498" s="228" t="s">
        <v>145</v>
      </c>
      <c r="E498" s="250" t="s">
        <v>1</v>
      </c>
      <c r="F498" s="251" t="s">
        <v>148</v>
      </c>
      <c r="G498" s="249"/>
      <c r="H498" s="252">
        <v>1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58" t="s">
        <v>145</v>
      </c>
      <c r="AU498" s="258" t="s">
        <v>143</v>
      </c>
      <c r="AV498" s="15" t="s">
        <v>142</v>
      </c>
      <c r="AW498" s="15" t="s">
        <v>30</v>
      </c>
      <c r="AX498" s="15" t="s">
        <v>78</v>
      </c>
      <c r="AY498" s="258" t="s">
        <v>135</v>
      </c>
    </row>
    <row r="499" s="2" customFormat="1" ht="16.5" customHeight="1">
      <c r="A499" s="38"/>
      <c r="B499" s="39"/>
      <c r="C499" s="212" t="s">
        <v>516</v>
      </c>
      <c r="D499" s="212" t="s">
        <v>138</v>
      </c>
      <c r="E499" s="213" t="s">
        <v>517</v>
      </c>
      <c r="F499" s="214" t="s">
        <v>518</v>
      </c>
      <c r="G499" s="215" t="s">
        <v>157</v>
      </c>
      <c r="H499" s="216">
        <v>3</v>
      </c>
      <c r="I499" s="217"/>
      <c r="J499" s="218">
        <f>ROUND(I499*H499,2)</f>
        <v>0</v>
      </c>
      <c r="K499" s="219"/>
      <c r="L499" s="44"/>
      <c r="M499" s="220" t="s">
        <v>1</v>
      </c>
      <c r="N499" s="221" t="s">
        <v>39</v>
      </c>
      <c r="O499" s="91"/>
      <c r="P499" s="222">
        <f>O499*H499</f>
        <v>0</v>
      </c>
      <c r="Q499" s="222">
        <v>0</v>
      </c>
      <c r="R499" s="222">
        <f>Q499*H499</f>
        <v>0</v>
      </c>
      <c r="S499" s="222">
        <v>0</v>
      </c>
      <c r="T499" s="223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4" t="s">
        <v>253</v>
      </c>
      <c r="AT499" s="224" t="s">
        <v>138</v>
      </c>
      <c r="AU499" s="224" t="s">
        <v>143</v>
      </c>
      <c r="AY499" s="17" t="s">
        <v>135</v>
      </c>
      <c r="BE499" s="225">
        <f>IF(N499="základní",J499,0)</f>
        <v>0</v>
      </c>
      <c r="BF499" s="225">
        <f>IF(N499="snížená",J499,0)</f>
        <v>0</v>
      </c>
      <c r="BG499" s="225">
        <f>IF(N499="zákl. přenesená",J499,0)</f>
        <v>0</v>
      </c>
      <c r="BH499" s="225">
        <f>IF(N499="sníž. přenesená",J499,0)</f>
        <v>0</v>
      </c>
      <c r="BI499" s="225">
        <f>IF(N499="nulová",J499,0)</f>
        <v>0</v>
      </c>
      <c r="BJ499" s="17" t="s">
        <v>143</v>
      </c>
      <c r="BK499" s="225">
        <f>ROUND(I499*H499,2)</f>
        <v>0</v>
      </c>
      <c r="BL499" s="17" t="s">
        <v>253</v>
      </c>
      <c r="BM499" s="224" t="s">
        <v>519</v>
      </c>
    </row>
    <row r="500" s="13" customFormat="1">
      <c r="A500" s="13"/>
      <c r="B500" s="226"/>
      <c r="C500" s="227"/>
      <c r="D500" s="228" t="s">
        <v>145</v>
      </c>
      <c r="E500" s="229" t="s">
        <v>1</v>
      </c>
      <c r="F500" s="230" t="s">
        <v>520</v>
      </c>
      <c r="G500" s="227"/>
      <c r="H500" s="229" t="s">
        <v>1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145</v>
      </c>
      <c r="AU500" s="236" t="s">
        <v>143</v>
      </c>
      <c r="AV500" s="13" t="s">
        <v>78</v>
      </c>
      <c r="AW500" s="13" t="s">
        <v>30</v>
      </c>
      <c r="AX500" s="13" t="s">
        <v>73</v>
      </c>
      <c r="AY500" s="236" t="s">
        <v>135</v>
      </c>
    </row>
    <row r="501" s="14" customFormat="1">
      <c r="A501" s="14"/>
      <c r="B501" s="237"/>
      <c r="C501" s="238"/>
      <c r="D501" s="228" t="s">
        <v>145</v>
      </c>
      <c r="E501" s="239" t="s">
        <v>1</v>
      </c>
      <c r="F501" s="240" t="s">
        <v>521</v>
      </c>
      <c r="G501" s="238"/>
      <c r="H501" s="241">
        <v>3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7" t="s">
        <v>145</v>
      </c>
      <c r="AU501" s="247" t="s">
        <v>143</v>
      </c>
      <c r="AV501" s="14" t="s">
        <v>143</v>
      </c>
      <c r="AW501" s="14" t="s">
        <v>30</v>
      </c>
      <c r="AX501" s="14" t="s">
        <v>78</v>
      </c>
      <c r="AY501" s="247" t="s">
        <v>135</v>
      </c>
    </row>
    <row r="502" s="2" customFormat="1" ht="16.5" customHeight="1">
      <c r="A502" s="38"/>
      <c r="B502" s="39"/>
      <c r="C502" s="212" t="s">
        <v>522</v>
      </c>
      <c r="D502" s="212" t="s">
        <v>138</v>
      </c>
      <c r="E502" s="213" t="s">
        <v>523</v>
      </c>
      <c r="F502" s="214" t="s">
        <v>524</v>
      </c>
      <c r="G502" s="215" t="s">
        <v>157</v>
      </c>
      <c r="H502" s="216">
        <v>1</v>
      </c>
      <c r="I502" s="217"/>
      <c r="J502" s="218">
        <f>ROUND(I502*H502,2)</f>
        <v>0</v>
      </c>
      <c r="K502" s="219"/>
      <c r="L502" s="44"/>
      <c r="M502" s="220" t="s">
        <v>1</v>
      </c>
      <c r="N502" s="221" t="s">
        <v>39</v>
      </c>
      <c r="O502" s="91"/>
      <c r="P502" s="222">
        <f>O502*H502</f>
        <v>0</v>
      </c>
      <c r="Q502" s="222">
        <v>0</v>
      </c>
      <c r="R502" s="222">
        <f>Q502*H502</f>
        <v>0</v>
      </c>
      <c r="S502" s="222">
        <v>0</v>
      </c>
      <c r="T502" s="223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4" t="s">
        <v>253</v>
      </c>
      <c r="AT502" s="224" t="s">
        <v>138</v>
      </c>
      <c r="AU502" s="224" t="s">
        <v>143</v>
      </c>
      <c r="AY502" s="17" t="s">
        <v>135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7" t="s">
        <v>143</v>
      </c>
      <c r="BK502" s="225">
        <f>ROUND(I502*H502,2)</f>
        <v>0</v>
      </c>
      <c r="BL502" s="17" t="s">
        <v>253</v>
      </c>
      <c r="BM502" s="224" t="s">
        <v>525</v>
      </c>
    </row>
    <row r="503" s="13" customFormat="1">
      <c r="A503" s="13"/>
      <c r="B503" s="226"/>
      <c r="C503" s="227"/>
      <c r="D503" s="228" t="s">
        <v>145</v>
      </c>
      <c r="E503" s="229" t="s">
        <v>1</v>
      </c>
      <c r="F503" s="230" t="s">
        <v>526</v>
      </c>
      <c r="G503" s="227"/>
      <c r="H503" s="229" t="s">
        <v>1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145</v>
      </c>
      <c r="AU503" s="236" t="s">
        <v>143</v>
      </c>
      <c r="AV503" s="13" t="s">
        <v>78</v>
      </c>
      <c r="AW503" s="13" t="s">
        <v>30</v>
      </c>
      <c r="AX503" s="13" t="s">
        <v>73</v>
      </c>
      <c r="AY503" s="236" t="s">
        <v>135</v>
      </c>
    </row>
    <row r="504" s="14" customFormat="1">
      <c r="A504" s="14"/>
      <c r="B504" s="237"/>
      <c r="C504" s="238"/>
      <c r="D504" s="228" t="s">
        <v>145</v>
      </c>
      <c r="E504" s="239" t="s">
        <v>1</v>
      </c>
      <c r="F504" s="240" t="s">
        <v>78</v>
      </c>
      <c r="G504" s="238"/>
      <c r="H504" s="241">
        <v>1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145</v>
      </c>
      <c r="AU504" s="247" t="s">
        <v>143</v>
      </c>
      <c r="AV504" s="14" t="s">
        <v>143</v>
      </c>
      <c r="AW504" s="14" t="s">
        <v>30</v>
      </c>
      <c r="AX504" s="14" t="s">
        <v>78</v>
      </c>
      <c r="AY504" s="247" t="s">
        <v>135</v>
      </c>
    </row>
    <row r="505" s="2" customFormat="1" ht="21.75" customHeight="1">
      <c r="A505" s="38"/>
      <c r="B505" s="39"/>
      <c r="C505" s="212" t="s">
        <v>527</v>
      </c>
      <c r="D505" s="212" t="s">
        <v>138</v>
      </c>
      <c r="E505" s="213" t="s">
        <v>528</v>
      </c>
      <c r="F505" s="214" t="s">
        <v>529</v>
      </c>
      <c r="G505" s="215" t="s">
        <v>157</v>
      </c>
      <c r="H505" s="216">
        <v>1</v>
      </c>
      <c r="I505" s="217"/>
      <c r="J505" s="218">
        <f>ROUND(I505*H505,2)</f>
        <v>0</v>
      </c>
      <c r="K505" s="219"/>
      <c r="L505" s="44"/>
      <c r="M505" s="220" t="s">
        <v>1</v>
      </c>
      <c r="N505" s="221" t="s">
        <v>39</v>
      </c>
      <c r="O505" s="91"/>
      <c r="P505" s="222">
        <f>O505*H505</f>
        <v>0</v>
      </c>
      <c r="Q505" s="222">
        <v>0</v>
      </c>
      <c r="R505" s="222">
        <f>Q505*H505</f>
        <v>0</v>
      </c>
      <c r="S505" s="222">
        <v>0</v>
      </c>
      <c r="T505" s="223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4" t="s">
        <v>253</v>
      </c>
      <c r="AT505" s="224" t="s">
        <v>138</v>
      </c>
      <c r="AU505" s="224" t="s">
        <v>143</v>
      </c>
      <c r="AY505" s="17" t="s">
        <v>135</v>
      </c>
      <c r="BE505" s="225">
        <f>IF(N505="základní",J505,0)</f>
        <v>0</v>
      </c>
      <c r="BF505" s="225">
        <f>IF(N505="snížená",J505,0)</f>
        <v>0</v>
      </c>
      <c r="BG505" s="225">
        <f>IF(N505="zákl. přenesená",J505,0)</f>
        <v>0</v>
      </c>
      <c r="BH505" s="225">
        <f>IF(N505="sníž. přenesená",J505,0)</f>
        <v>0</v>
      </c>
      <c r="BI505" s="225">
        <f>IF(N505="nulová",J505,0)</f>
        <v>0</v>
      </c>
      <c r="BJ505" s="17" t="s">
        <v>143</v>
      </c>
      <c r="BK505" s="225">
        <f>ROUND(I505*H505,2)</f>
        <v>0</v>
      </c>
      <c r="BL505" s="17" t="s">
        <v>253</v>
      </c>
      <c r="BM505" s="224" t="s">
        <v>530</v>
      </c>
    </row>
    <row r="506" s="13" customFormat="1">
      <c r="A506" s="13"/>
      <c r="B506" s="226"/>
      <c r="C506" s="227"/>
      <c r="D506" s="228" t="s">
        <v>145</v>
      </c>
      <c r="E506" s="229" t="s">
        <v>1</v>
      </c>
      <c r="F506" s="230" t="s">
        <v>531</v>
      </c>
      <c r="G506" s="227"/>
      <c r="H506" s="229" t="s">
        <v>1</v>
      </c>
      <c r="I506" s="231"/>
      <c r="J506" s="227"/>
      <c r="K506" s="227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145</v>
      </c>
      <c r="AU506" s="236" t="s">
        <v>143</v>
      </c>
      <c r="AV506" s="13" t="s">
        <v>78</v>
      </c>
      <c r="AW506" s="13" t="s">
        <v>30</v>
      </c>
      <c r="AX506" s="13" t="s">
        <v>73</v>
      </c>
      <c r="AY506" s="236" t="s">
        <v>135</v>
      </c>
    </row>
    <row r="507" s="14" customFormat="1">
      <c r="A507" s="14"/>
      <c r="B507" s="237"/>
      <c r="C507" s="238"/>
      <c r="D507" s="228" t="s">
        <v>145</v>
      </c>
      <c r="E507" s="239" t="s">
        <v>1</v>
      </c>
      <c r="F507" s="240" t="s">
        <v>78</v>
      </c>
      <c r="G507" s="238"/>
      <c r="H507" s="241">
        <v>1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145</v>
      </c>
      <c r="AU507" s="247" t="s">
        <v>143</v>
      </c>
      <c r="AV507" s="14" t="s">
        <v>143</v>
      </c>
      <c r="AW507" s="14" t="s">
        <v>30</v>
      </c>
      <c r="AX507" s="14" t="s">
        <v>78</v>
      </c>
      <c r="AY507" s="247" t="s">
        <v>135</v>
      </c>
    </row>
    <row r="508" s="2" customFormat="1" ht="24.15" customHeight="1">
      <c r="A508" s="38"/>
      <c r="B508" s="39"/>
      <c r="C508" s="212" t="s">
        <v>532</v>
      </c>
      <c r="D508" s="212" t="s">
        <v>138</v>
      </c>
      <c r="E508" s="213" t="s">
        <v>533</v>
      </c>
      <c r="F508" s="214" t="s">
        <v>534</v>
      </c>
      <c r="G508" s="215" t="s">
        <v>157</v>
      </c>
      <c r="H508" s="216">
        <v>2</v>
      </c>
      <c r="I508" s="217"/>
      <c r="J508" s="218">
        <f>ROUND(I508*H508,2)</f>
        <v>0</v>
      </c>
      <c r="K508" s="219"/>
      <c r="L508" s="44"/>
      <c r="M508" s="220" t="s">
        <v>1</v>
      </c>
      <c r="N508" s="221" t="s">
        <v>39</v>
      </c>
      <c r="O508" s="91"/>
      <c r="P508" s="222">
        <f>O508*H508</f>
        <v>0</v>
      </c>
      <c r="Q508" s="222">
        <v>0.00022000000000000001</v>
      </c>
      <c r="R508" s="222">
        <f>Q508*H508</f>
        <v>0.00044000000000000002</v>
      </c>
      <c r="S508" s="222">
        <v>0</v>
      </c>
      <c r="T508" s="223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4" t="s">
        <v>253</v>
      </c>
      <c r="AT508" s="224" t="s">
        <v>138</v>
      </c>
      <c r="AU508" s="224" t="s">
        <v>143</v>
      </c>
      <c r="AY508" s="17" t="s">
        <v>135</v>
      </c>
      <c r="BE508" s="225">
        <f>IF(N508="základní",J508,0)</f>
        <v>0</v>
      </c>
      <c r="BF508" s="225">
        <f>IF(N508="snížená",J508,0)</f>
        <v>0</v>
      </c>
      <c r="BG508" s="225">
        <f>IF(N508="zákl. přenesená",J508,0)</f>
        <v>0</v>
      </c>
      <c r="BH508" s="225">
        <f>IF(N508="sníž. přenesená",J508,0)</f>
        <v>0</v>
      </c>
      <c r="BI508" s="225">
        <f>IF(N508="nulová",J508,0)</f>
        <v>0</v>
      </c>
      <c r="BJ508" s="17" t="s">
        <v>143</v>
      </c>
      <c r="BK508" s="225">
        <f>ROUND(I508*H508,2)</f>
        <v>0</v>
      </c>
      <c r="BL508" s="17" t="s">
        <v>253</v>
      </c>
      <c r="BM508" s="224" t="s">
        <v>535</v>
      </c>
    </row>
    <row r="509" s="13" customFormat="1">
      <c r="A509" s="13"/>
      <c r="B509" s="226"/>
      <c r="C509" s="227"/>
      <c r="D509" s="228" t="s">
        <v>145</v>
      </c>
      <c r="E509" s="229" t="s">
        <v>1</v>
      </c>
      <c r="F509" s="230" t="s">
        <v>536</v>
      </c>
      <c r="G509" s="227"/>
      <c r="H509" s="229" t="s">
        <v>1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145</v>
      </c>
      <c r="AU509" s="236" t="s">
        <v>143</v>
      </c>
      <c r="AV509" s="13" t="s">
        <v>78</v>
      </c>
      <c r="AW509" s="13" t="s">
        <v>30</v>
      </c>
      <c r="AX509" s="13" t="s">
        <v>73</v>
      </c>
      <c r="AY509" s="236" t="s">
        <v>135</v>
      </c>
    </row>
    <row r="510" s="14" customFormat="1">
      <c r="A510" s="14"/>
      <c r="B510" s="237"/>
      <c r="C510" s="238"/>
      <c r="D510" s="228" t="s">
        <v>145</v>
      </c>
      <c r="E510" s="239" t="s">
        <v>1</v>
      </c>
      <c r="F510" s="240" t="s">
        <v>537</v>
      </c>
      <c r="G510" s="238"/>
      <c r="H510" s="241">
        <v>2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145</v>
      </c>
      <c r="AU510" s="247" t="s">
        <v>143</v>
      </c>
      <c r="AV510" s="14" t="s">
        <v>143</v>
      </c>
      <c r="AW510" s="14" t="s">
        <v>30</v>
      </c>
      <c r="AX510" s="14" t="s">
        <v>78</v>
      </c>
      <c r="AY510" s="247" t="s">
        <v>135</v>
      </c>
    </row>
    <row r="511" s="2" customFormat="1" ht="16.5" customHeight="1">
      <c r="A511" s="38"/>
      <c r="B511" s="39"/>
      <c r="C511" s="259" t="s">
        <v>538</v>
      </c>
      <c r="D511" s="259" t="s">
        <v>149</v>
      </c>
      <c r="E511" s="260" t="s">
        <v>539</v>
      </c>
      <c r="F511" s="261" t="s">
        <v>540</v>
      </c>
      <c r="G511" s="262" t="s">
        <v>157</v>
      </c>
      <c r="H511" s="263">
        <v>3</v>
      </c>
      <c r="I511" s="264"/>
      <c r="J511" s="265">
        <f>ROUND(I511*H511,2)</f>
        <v>0</v>
      </c>
      <c r="K511" s="266"/>
      <c r="L511" s="267"/>
      <c r="M511" s="268" t="s">
        <v>1</v>
      </c>
      <c r="N511" s="269" t="s">
        <v>39</v>
      </c>
      <c r="O511" s="91"/>
      <c r="P511" s="222">
        <f>O511*H511</f>
        <v>0</v>
      </c>
      <c r="Q511" s="222">
        <v>1.0000000000000001E-05</v>
      </c>
      <c r="R511" s="222">
        <f>Q511*H511</f>
        <v>3.0000000000000004E-05</v>
      </c>
      <c r="S511" s="222">
        <v>0</v>
      </c>
      <c r="T511" s="223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4" t="s">
        <v>332</v>
      </c>
      <c r="AT511" s="224" t="s">
        <v>149</v>
      </c>
      <c r="AU511" s="224" t="s">
        <v>143</v>
      </c>
      <c r="AY511" s="17" t="s">
        <v>135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7" t="s">
        <v>143</v>
      </c>
      <c r="BK511" s="225">
        <f>ROUND(I511*H511,2)</f>
        <v>0</v>
      </c>
      <c r="BL511" s="17" t="s">
        <v>253</v>
      </c>
      <c r="BM511" s="224" t="s">
        <v>541</v>
      </c>
    </row>
    <row r="512" s="13" customFormat="1">
      <c r="A512" s="13"/>
      <c r="B512" s="226"/>
      <c r="C512" s="227"/>
      <c r="D512" s="228" t="s">
        <v>145</v>
      </c>
      <c r="E512" s="229" t="s">
        <v>1</v>
      </c>
      <c r="F512" s="230" t="s">
        <v>542</v>
      </c>
      <c r="G512" s="227"/>
      <c r="H512" s="229" t="s">
        <v>1</v>
      </c>
      <c r="I512" s="231"/>
      <c r="J512" s="227"/>
      <c r="K512" s="227"/>
      <c r="L512" s="232"/>
      <c r="M512" s="233"/>
      <c r="N512" s="234"/>
      <c r="O512" s="234"/>
      <c r="P512" s="234"/>
      <c r="Q512" s="234"/>
      <c r="R512" s="234"/>
      <c r="S512" s="234"/>
      <c r="T512" s="23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145</v>
      </c>
      <c r="AU512" s="236" t="s">
        <v>143</v>
      </c>
      <c r="AV512" s="13" t="s">
        <v>78</v>
      </c>
      <c r="AW512" s="13" t="s">
        <v>30</v>
      </c>
      <c r="AX512" s="13" t="s">
        <v>73</v>
      </c>
      <c r="AY512" s="236" t="s">
        <v>135</v>
      </c>
    </row>
    <row r="513" s="14" customFormat="1">
      <c r="A513" s="14"/>
      <c r="B513" s="237"/>
      <c r="C513" s="238"/>
      <c r="D513" s="228" t="s">
        <v>145</v>
      </c>
      <c r="E513" s="239" t="s">
        <v>1</v>
      </c>
      <c r="F513" s="240" t="s">
        <v>136</v>
      </c>
      <c r="G513" s="238"/>
      <c r="H513" s="241">
        <v>3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145</v>
      </c>
      <c r="AU513" s="247" t="s">
        <v>143</v>
      </c>
      <c r="AV513" s="14" t="s">
        <v>143</v>
      </c>
      <c r="AW513" s="14" t="s">
        <v>30</v>
      </c>
      <c r="AX513" s="14" t="s">
        <v>78</v>
      </c>
      <c r="AY513" s="247" t="s">
        <v>135</v>
      </c>
    </row>
    <row r="514" s="2" customFormat="1" ht="21.75" customHeight="1">
      <c r="A514" s="38"/>
      <c r="B514" s="39"/>
      <c r="C514" s="212" t="s">
        <v>543</v>
      </c>
      <c r="D514" s="212" t="s">
        <v>138</v>
      </c>
      <c r="E514" s="213" t="s">
        <v>544</v>
      </c>
      <c r="F514" s="214" t="s">
        <v>545</v>
      </c>
      <c r="G514" s="215" t="s">
        <v>328</v>
      </c>
      <c r="H514" s="216">
        <v>10.5</v>
      </c>
      <c r="I514" s="217"/>
      <c r="J514" s="218">
        <f>ROUND(I514*H514,2)</f>
        <v>0</v>
      </c>
      <c r="K514" s="219"/>
      <c r="L514" s="44"/>
      <c r="M514" s="220" t="s">
        <v>1</v>
      </c>
      <c r="N514" s="221" t="s">
        <v>39</v>
      </c>
      <c r="O514" s="91"/>
      <c r="P514" s="222">
        <f>O514*H514</f>
        <v>0</v>
      </c>
      <c r="Q514" s="222">
        <v>0</v>
      </c>
      <c r="R514" s="222">
        <f>Q514*H514</f>
        <v>0</v>
      </c>
      <c r="S514" s="222">
        <v>0</v>
      </c>
      <c r="T514" s="22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4" t="s">
        <v>253</v>
      </c>
      <c r="AT514" s="224" t="s">
        <v>138</v>
      </c>
      <c r="AU514" s="224" t="s">
        <v>143</v>
      </c>
      <c r="AY514" s="17" t="s">
        <v>135</v>
      </c>
      <c r="BE514" s="225">
        <f>IF(N514="základní",J514,0)</f>
        <v>0</v>
      </c>
      <c r="BF514" s="225">
        <f>IF(N514="snížená",J514,0)</f>
        <v>0</v>
      </c>
      <c r="BG514" s="225">
        <f>IF(N514="zákl. přenesená",J514,0)</f>
        <v>0</v>
      </c>
      <c r="BH514" s="225">
        <f>IF(N514="sníž. přenesená",J514,0)</f>
        <v>0</v>
      </c>
      <c r="BI514" s="225">
        <f>IF(N514="nulová",J514,0)</f>
        <v>0</v>
      </c>
      <c r="BJ514" s="17" t="s">
        <v>143</v>
      </c>
      <c r="BK514" s="225">
        <f>ROUND(I514*H514,2)</f>
        <v>0</v>
      </c>
      <c r="BL514" s="17" t="s">
        <v>253</v>
      </c>
      <c r="BM514" s="224" t="s">
        <v>546</v>
      </c>
    </row>
    <row r="515" s="14" customFormat="1">
      <c r="A515" s="14"/>
      <c r="B515" s="237"/>
      <c r="C515" s="238"/>
      <c r="D515" s="228" t="s">
        <v>145</v>
      </c>
      <c r="E515" s="239" t="s">
        <v>1</v>
      </c>
      <c r="F515" s="240" t="s">
        <v>547</v>
      </c>
      <c r="G515" s="238"/>
      <c r="H515" s="241">
        <v>10.5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7" t="s">
        <v>145</v>
      </c>
      <c r="AU515" s="247" t="s">
        <v>143</v>
      </c>
      <c r="AV515" s="14" t="s">
        <v>143</v>
      </c>
      <c r="AW515" s="14" t="s">
        <v>30</v>
      </c>
      <c r="AX515" s="14" t="s">
        <v>78</v>
      </c>
      <c r="AY515" s="247" t="s">
        <v>135</v>
      </c>
    </row>
    <row r="516" s="2" customFormat="1" ht="16.5" customHeight="1">
      <c r="A516" s="38"/>
      <c r="B516" s="39"/>
      <c r="C516" s="212" t="s">
        <v>548</v>
      </c>
      <c r="D516" s="212" t="s">
        <v>138</v>
      </c>
      <c r="E516" s="213" t="s">
        <v>549</v>
      </c>
      <c r="F516" s="214" t="s">
        <v>550</v>
      </c>
      <c r="G516" s="215" t="s">
        <v>157</v>
      </c>
      <c r="H516" s="216">
        <v>2</v>
      </c>
      <c r="I516" s="217"/>
      <c r="J516" s="218">
        <f>ROUND(I516*H516,2)</f>
        <v>0</v>
      </c>
      <c r="K516" s="219"/>
      <c r="L516" s="44"/>
      <c r="M516" s="220" t="s">
        <v>1</v>
      </c>
      <c r="N516" s="221" t="s">
        <v>39</v>
      </c>
      <c r="O516" s="91"/>
      <c r="P516" s="222">
        <f>O516*H516</f>
        <v>0</v>
      </c>
      <c r="Q516" s="222">
        <v>0.00109</v>
      </c>
      <c r="R516" s="222">
        <f>Q516*H516</f>
        <v>0.0021800000000000001</v>
      </c>
      <c r="S516" s="222">
        <v>0</v>
      </c>
      <c r="T516" s="223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4" t="s">
        <v>253</v>
      </c>
      <c r="AT516" s="224" t="s">
        <v>138</v>
      </c>
      <c r="AU516" s="224" t="s">
        <v>143</v>
      </c>
      <c r="AY516" s="17" t="s">
        <v>135</v>
      </c>
      <c r="BE516" s="225">
        <f>IF(N516="základní",J516,0)</f>
        <v>0</v>
      </c>
      <c r="BF516" s="225">
        <f>IF(N516="snížená",J516,0)</f>
        <v>0</v>
      </c>
      <c r="BG516" s="225">
        <f>IF(N516="zákl. přenesená",J516,0)</f>
        <v>0</v>
      </c>
      <c r="BH516" s="225">
        <f>IF(N516="sníž. přenesená",J516,0)</f>
        <v>0</v>
      </c>
      <c r="BI516" s="225">
        <f>IF(N516="nulová",J516,0)</f>
        <v>0</v>
      </c>
      <c r="BJ516" s="17" t="s">
        <v>143</v>
      </c>
      <c r="BK516" s="225">
        <f>ROUND(I516*H516,2)</f>
        <v>0</v>
      </c>
      <c r="BL516" s="17" t="s">
        <v>253</v>
      </c>
      <c r="BM516" s="224" t="s">
        <v>551</v>
      </c>
    </row>
    <row r="517" s="13" customFormat="1">
      <c r="A517" s="13"/>
      <c r="B517" s="226"/>
      <c r="C517" s="227"/>
      <c r="D517" s="228" t="s">
        <v>145</v>
      </c>
      <c r="E517" s="229" t="s">
        <v>1</v>
      </c>
      <c r="F517" s="230" t="s">
        <v>552</v>
      </c>
      <c r="G517" s="227"/>
      <c r="H517" s="229" t="s">
        <v>1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145</v>
      </c>
      <c r="AU517" s="236" t="s">
        <v>143</v>
      </c>
      <c r="AV517" s="13" t="s">
        <v>78</v>
      </c>
      <c r="AW517" s="13" t="s">
        <v>30</v>
      </c>
      <c r="AX517" s="13" t="s">
        <v>73</v>
      </c>
      <c r="AY517" s="236" t="s">
        <v>135</v>
      </c>
    </row>
    <row r="518" s="14" customFormat="1">
      <c r="A518" s="14"/>
      <c r="B518" s="237"/>
      <c r="C518" s="238"/>
      <c r="D518" s="228" t="s">
        <v>145</v>
      </c>
      <c r="E518" s="239" t="s">
        <v>1</v>
      </c>
      <c r="F518" s="240" t="s">
        <v>537</v>
      </c>
      <c r="G518" s="238"/>
      <c r="H518" s="241">
        <v>2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145</v>
      </c>
      <c r="AU518" s="247" t="s">
        <v>143</v>
      </c>
      <c r="AV518" s="14" t="s">
        <v>143</v>
      </c>
      <c r="AW518" s="14" t="s">
        <v>30</v>
      </c>
      <c r="AX518" s="14" t="s">
        <v>78</v>
      </c>
      <c r="AY518" s="247" t="s">
        <v>135</v>
      </c>
    </row>
    <row r="519" s="2" customFormat="1" ht="24.15" customHeight="1">
      <c r="A519" s="38"/>
      <c r="B519" s="39"/>
      <c r="C519" s="212" t="s">
        <v>553</v>
      </c>
      <c r="D519" s="212" t="s">
        <v>138</v>
      </c>
      <c r="E519" s="213" t="s">
        <v>554</v>
      </c>
      <c r="F519" s="214" t="s">
        <v>555</v>
      </c>
      <c r="G519" s="215" t="s">
        <v>141</v>
      </c>
      <c r="H519" s="216">
        <v>0.010999999999999999</v>
      </c>
      <c r="I519" s="217"/>
      <c r="J519" s="218">
        <f>ROUND(I519*H519,2)</f>
        <v>0</v>
      </c>
      <c r="K519" s="219"/>
      <c r="L519" s="44"/>
      <c r="M519" s="220" t="s">
        <v>1</v>
      </c>
      <c r="N519" s="221" t="s">
        <v>39</v>
      </c>
      <c r="O519" s="91"/>
      <c r="P519" s="222">
        <f>O519*H519</f>
        <v>0</v>
      </c>
      <c r="Q519" s="222">
        <v>0</v>
      </c>
      <c r="R519" s="222">
        <f>Q519*H519</f>
        <v>0</v>
      </c>
      <c r="S519" s="222">
        <v>0</v>
      </c>
      <c r="T519" s="223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4" t="s">
        <v>253</v>
      </c>
      <c r="AT519" s="224" t="s">
        <v>138</v>
      </c>
      <c r="AU519" s="224" t="s">
        <v>143</v>
      </c>
      <c r="AY519" s="17" t="s">
        <v>135</v>
      </c>
      <c r="BE519" s="225">
        <f>IF(N519="základní",J519,0)</f>
        <v>0</v>
      </c>
      <c r="BF519" s="225">
        <f>IF(N519="snížená",J519,0)</f>
        <v>0</v>
      </c>
      <c r="BG519" s="225">
        <f>IF(N519="zákl. přenesená",J519,0)</f>
        <v>0</v>
      </c>
      <c r="BH519" s="225">
        <f>IF(N519="sníž. přenesená",J519,0)</f>
        <v>0</v>
      </c>
      <c r="BI519" s="225">
        <f>IF(N519="nulová",J519,0)</f>
        <v>0</v>
      </c>
      <c r="BJ519" s="17" t="s">
        <v>143</v>
      </c>
      <c r="BK519" s="225">
        <f>ROUND(I519*H519,2)</f>
        <v>0</v>
      </c>
      <c r="BL519" s="17" t="s">
        <v>253</v>
      </c>
      <c r="BM519" s="224" t="s">
        <v>556</v>
      </c>
    </row>
    <row r="520" s="2" customFormat="1" ht="33" customHeight="1">
      <c r="A520" s="38"/>
      <c r="B520" s="39"/>
      <c r="C520" s="212" t="s">
        <v>557</v>
      </c>
      <c r="D520" s="212" t="s">
        <v>138</v>
      </c>
      <c r="E520" s="213" t="s">
        <v>558</v>
      </c>
      <c r="F520" s="214" t="s">
        <v>559</v>
      </c>
      <c r="G520" s="215" t="s">
        <v>141</v>
      </c>
      <c r="H520" s="216">
        <v>0.021999999999999999</v>
      </c>
      <c r="I520" s="217"/>
      <c r="J520" s="218">
        <f>ROUND(I520*H520,2)</f>
        <v>0</v>
      </c>
      <c r="K520" s="219"/>
      <c r="L520" s="44"/>
      <c r="M520" s="220" t="s">
        <v>1</v>
      </c>
      <c r="N520" s="221" t="s">
        <v>39</v>
      </c>
      <c r="O520" s="91"/>
      <c r="P520" s="222">
        <f>O520*H520</f>
        <v>0</v>
      </c>
      <c r="Q520" s="222">
        <v>0</v>
      </c>
      <c r="R520" s="222">
        <f>Q520*H520</f>
        <v>0</v>
      </c>
      <c r="S520" s="222">
        <v>0</v>
      </c>
      <c r="T520" s="223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4" t="s">
        <v>253</v>
      </c>
      <c r="AT520" s="224" t="s">
        <v>138</v>
      </c>
      <c r="AU520" s="224" t="s">
        <v>143</v>
      </c>
      <c r="AY520" s="17" t="s">
        <v>135</v>
      </c>
      <c r="BE520" s="225">
        <f>IF(N520="základní",J520,0)</f>
        <v>0</v>
      </c>
      <c r="BF520" s="225">
        <f>IF(N520="snížená",J520,0)</f>
        <v>0</v>
      </c>
      <c r="BG520" s="225">
        <f>IF(N520="zákl. přenesená",J520,0)</f>
        <v>0</v>
      </c>
      <c r="BH520" s="225">
        <f>IF(N520="sníž. přenesená",J520,0)</f>
        <v>0</v>
      </c>
      <c r="BI520" s="225">
        <f>IF(N520="nulová",J520,0)</f>
        <v>0</v>
      </c>
      <c r="BJ520" s="17" t="s">
        <v>143</v>
      </c>
      <c r="BK520" s="225">
        <f>ROUND(I520*H520,2)</f>
        <v>0</v>
      </c>
      <c r="BL520" s="17" t="s">
        <v>253</v>
      </c>
      <c r="BM520" s="224" t="s">
        <v>560</v>
      </c>
    </row>
    <row r="521" s="14" customFormat="1">
      <c r="A521" s="14"/>
      <c r="B521" s="237"/>
      <c r="C521" s="238"/>
      <c r="D521" s="228" t="s">
        <v>145</v>
      </c>
      <c r="E521" s="238"/>
      <c r="F521" s="240" t="s">
        <v>561</v>
      </c>
      <c r="G521" s="238"/>
      <c r="H521" s="241">
        <v>0.021999999999999999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7" t="s">
        <v>145</v>
      </c>
      <c r="AU521" s="247" t="s">
        <v>143</v>
      </c>
      <c r="AV521" s="14" t="s">
        <v>143</v>
      </c>
      <c r="AW521" s="14" t="s">
        <v>4</v>
      </c>
      <c r="AX521" s="14" t="s">
        <v>78</v>
      </c>
      <c r="AY521" s="247" t="s">
        <v>135</v>
      </c>
    </row>
    <row r="522" s="12" customFormat="1" ht="22.8" customHeight="1">
      <c r="A522" s="12"/>
      <c r="B522" s="196"/>
      <c r="C522" s="197"/>
      <c r="D522" s="198" t="s">
        <v>72</v>
      </c>
      <c r="E522" s="210" t="s">
        <v>562</v>
      </c>
      <c r="F522" s="210" t="s">
        <v>563</v>
      </c>
      <c r="G522" s="197"/>
      <c r="H522" s="197"/>
      <c r="I522" s="200"/>
      <c r="J522" s="211">
        <f>BK522</f>
        <v>0</v>
      </c>
      <c r="K522" s="197"/>
      <c r="L522" s="202"/>
      <c r="M522" s="203"/>
      <c r="N522" s="204"/>
      <c r="O522" s="204"/>
      <c r="P522" s="205">
        <f>SUM(P523:P610)</f>
        <v>0</v>
      </c>
      <c r="Q522" s="204"/>
      <c r="R522" s="205">
        <f>SUM(R523:R610)</f>
        <v>0.028680000000000001</v>
      </c>
      <c r="S522" s="204"/>
      <c r="T522" s="206">
        <f>SUM(T523:T610)</f>
        <v>0.039459999999999995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7" t="s">
        <v>143</v>
      </c>
      <c r="AT522" s="208" t="s">
        <v>72</v>
      </c>
      <c r="AU522" s="208" t="s">
        <v>78</v>
      </c>
      <c r="AY522" s="207" t="s">
        <v>135</v>
      </c>
      <c r="BK522" s="209">
        <f>SUM(BK523:BK610)</f>
        <v>0</v>
      </c>
    </row>
    <row r="523" s="2" customFormat="1" ht="16.5" customHeight="1">
      <c r="A523" s="38"/>
      <c r="B523" s="39"/>
      <c r="C523" s="212" t="s">
        <v>564</v>
      </c>
      <c r="D523" s="212" t="s">
        <v>138</v>
      </c>
      <c r="E523" s="213" t="s">
        <v>565</v>
      </c>
      <c r="F523" s="214" t="s">
        <v>566</v>
      </c>
      <c r="G523" s="215" t="s">
        <v>328</v>
      </c>
      <c r="H523" s="216">
        <v>18</v>
      </c>
      <c r="I523" s="217"/>
      <c r="J523" s="218">
        <f>ROUND(I523*H523,2)</f>
        <v>0</v>
      </c>
      <c r="K523" s="219"/>
      <c r="L523" s="44"/>
      <c r="M523" s="220" t="s">
        <v>1</v>
      </c>
      <c r="N523" s="221" t="s">
        <v>39</v>
      </c>
      <c r="O523" s="91"/>
      <c r="P523" s="222">
        <f>O523*H523</f>
        <v>0</v>
      </c>
      <c r="Q523" s="222">
        <v>0</v>
      </c>
      <c r="R523" s="222">
        <f>Q523*H523</f>
        <v>0</v>
      </c>
      <c r="S523" s="222">
        <v>0.00027999999999999998</v>
      </c>
      <c r="T523" s="223">
        <f>S523*H523</f>
        <v>0.0050399999999999993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4" t="s">
        <v>253</v>
      </c>
      <c r="AT523" s="224" t="s">
        <v>138</v>
      </c>
      <c r="AU523" s="224" t="s">
        <v>143</v>
      </c>
      <c r="AY523" s="17" t="s">
        <v>135</v>
      </c>
      <c r="BE523" s="225">
        <f>IF(N523="základní",J523,0)</f>
        <v>0</v>
      </c>
      <c r="BF523" s="225">
        <f>IF(N523="snížená",J523,0)</f>
        <v>0</v>
      </c>
      <c r="BG523" s="225">
        <f>IF(N523="zákl. přenesená",J523,0)</f>
        <v>0</v>
      </c>
      <c r="BH523" s="225">
        <f>IF(N523="sníž. přenesená",J523,0)</f>
        <v>0</v>
      </c>
      <c r="BI523" s="225">
        <f>IF(N523="nulová",J523,0)</f>
        <v>0</v>
      </c>
      <c r="BJ523" s="17" t="s">
        <v>143</v>
      </c>
      <c r="BK523" s="225">
        <f>ROUND(I523*H523,2)</f>
        <v>0</v>
      </c>
      <c r="BL523" s="17" t="s">
        <v>253</v>
      </c>
      <c r="BM523" s="224" t="s">
        <v>567</v>
      </c>
    </row>
    <row r="524" s="13" customFormat="1">
      <c r="A524" s="13"/>
      <c r="B524" s="226"/>
      <c r="C524" s="227"/>
      <c r="D524" s="228" t="s">
        <v>145</v>
      </c>
      <c r="E524" s="229" t="s">
        <v>1</v>
      </c>
      <c r="F524" s="230" t="s">
        <v>568</v>
      </c>
      <c r="G524" s="227"/>
      <c r="H524" s="229" t="s">
        <v>1</v>
      </c>
      <c r="I524" s="231"/>
      <c r="J524" s="227"/>
      <c r="K524" s="227"/>
      <c r="L524" s="232"/>
      <c r="M524" s="233"/>
      <c r="N524" s="234"/>
      <c r="O524" s="234"/>
      <c r="P524" s="234"/>
      <c r="Q524" s="234"/>
      <c r="R524" s="234"/>
      <c r="S524" s="234"/>
      <c r="T524" s="23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6" t="s">
        <v>145</v>
      </c>
      <c r="AU524" s="236" t="s">
        <v>143</v>
      </c>
      <c r="AV524" s="13" t="s">
        <v>78</v>
      </c>
      <c r="AW524" s="13" t="s">
        <v>30</v>
      </c>
      <c r="AX524" s="13" t="s">
        <v>73</v>
      </c>
      <c r="AY524" s="236" t="s">
        <v>135</v>
      </c>
    </row>
    <row r="525" s="14" customFormat="1">
      <c r="A525" s="14"/>
      <c r="B525" s="237"/>
      <c r="C525" s="238"/>
      <c r="D525" s="228" t="s">
        <v>145</v>
      </c>
      <c r="E525" s="239" t="s">
        <v>1</v>
      </c>
      <c r="F525" s="240" t="s">
        <v>569</v>
      </c>
      <c r="G525" s="238"/>
      <c r="H525" s="241">
        <v>6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7" t="s">
        <v>145</v>
      </c>
      <c r="AU525" s="247" t="s">
        <v>143</v>
      </c>
      <c r="AV525" s="14" t="s">
        <v>143</v>
      </c>
      <c r="AW525" s="14" t="s">
        <v>30</v>
      </c>
      <c r="AX525" s="14" t="s">
        <v>73</v>
      </c>
      <c r="AY525" s="247" t="s">
        <v>135</v>
      </c>
    </row>
    <row r="526" s="13" customFormat="1">
      <c r="A526" s="13"/>
      <c r="B526" s="226"/>
      <c r="C526" s="227"/>
      <c r="D526" s="228" t="s">
        <v>145</v>
      </c>
      <c r="E526" s="229" t="s">
        <v>1</v>
      </c>
      <c r="F526" s="230" t="s">
        <v>570</v>
      </c>
      <c r="G526" s="227"/>
      <c r="H526" s="229" t="s">
        <v>1</v>
      </c>
      <c r="I526" s="231"/>
      <c r="J526" s="227"/>
      <c r="K526" s="227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145</v>
      </c>
      <c r="AU526" s="236" t="s">
        <v>143</v>
      </c>
      <c r="AV526" s="13" t="s">
        <v>78</v>
      </c>
      <c r="AW526" s="13" t="s">
        <v>30</v>
      </c>
      <c r="AX526" s="13" t="s">
        <v>73</v>
      </c>
      <c r="AY526" s="236" t="s">
        <v>135</v>
      </c>
    </row>
    <row r="527" s="14" customFormat="1">
      <c r="A527" s="14"/>
      <c r="B527" s="237"/>
      <c r="C527" s="238"/>
      <c r="D527" s="228" t="s">
        <v>145</v>
      </c>
      <c r="E527" s="239" t="s">
        <v>1</v>
      </c>
      <c r="F527" s="240" t="s">
        <v>78</v>
      </c>
      <c r="G527" s="238"/>
      <c r="H527" s="241">
        <v>1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145</v>
      </c>
      <c r="AU527" s="247" t="s">
        <v>143</v>
      </c>
      <c r="AV527" s="14" t="s">
        <v>143</v>
      </c>
      <c r="AW527" s="14" t="s">
        <v>30</v>
      </c>
      <c r="AX527" s="14" t="s">
        <v>73</v>
      </c>
      <c r="AY527" s="247" t="s">
        <v>135</v>
      </c>
    </row>
    <row r="528" s="13" customFormat="1">
      <c r="A528" s="13"/>
      <c r="B528" s="226"/>
      <c r="C528" s="227"/>
      <c r="D528" s="228" t="s">
        <v>145</v>
      </c>
      <c r="E528" s="229" t="s">
        <v>1</v>
      </c>
      <c r="F528" s="230" t="s">
        <v>381</v>
      </c>
      <c r="G528" s="227"/>
      <c r="H528" s="229" t="s">
        <v>1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145</v>
      </c>
      <c r="AU528" s="236" t="s">
        <v>143</v>
      </c>
      <c r="AV528" s="13" t="s">
        <v>78</v>
      </c>
      <c r="AW528" s="13" t="s">
        <v>30</v>
      </c>
      <c r="AX528" s="13" t="s">
        <v>73</v>
      </c>
      <c r="AY528" s="236" t="s">
        <v>135</v>
      </c>
    </row>
    <row r="529" s="14" customFormat="1">
      <c r="A529" s="14"/>
      <c r="B529" s="237"/>
      <c r="C529" s="238"/>
      <c r="D529" s="228" t="s">
        <v>145</v>
      </c>
      <c r="E529" s="239" t="s">
        <v>1</v>
      </c>
      <c r="F529" s="240" t="s">
        <v>571</v>
      </c>
      <c r="G529" s="238"/>
      <c r="H529" s="241">
        <v>11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145</v>
      </c>
      <c r="AU529" s="247" t="s">
        <v>143</v>
      </c>
      <c r="AV529" s="14" t="s">
        <v>143</v>
      </c>
      <c r="AW529" s="14" t="s">
        <v>30</v>
      </c>
      <c r="AX529" s="14" t="s">
        <v>73</v>
      </c>
      <c r="AY529" s="247" t="s">
        <v>135</v>
      </c>
    </row>
    <row r="530" s="15" customFormat="1">
      <c r="A530" s="15"/>
      <c r="B530" s="248"/>
      <c r="C530" s="249"/>
      <c r="D530" s="228" t="s">
        <v>145</v>
      </c>
      <c r="E530" s="250" t="s">
        <v>1</v>
      </c>
      <c r="F530" s="251" t="s">
        <v>148</v>
      </c>
      <c r="G530" s="249"/>
      <c r="H530" s="252">
        <v>18</v>
      </c>
      <c r="I530" s="253"/>
      <c r="J530" s="249"/>
      <c r="K530" s="249"/>
      <c r="L530" s="254"/>
      <c r="M530" s="255"/>
      <c r="N530" s="256"/>
      <c r="O530" s="256"/>
      <c r="P530" s="256"/>
      <c r="Q530" s="256"/>
      <c r="R530" s="256"/>
      <c r="S530" s="256"/>
      <c r="T530" s="257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8" t="s">
        <v>145</v>
      </c>
      <c r="AU530" s="258" t="s">
        <v>143</v>
      </c>
      <c r="AV530" s="15" t="s">
        <v>142</v>
      </c>
      <c r="AW530" s="15" t="s">
        <v>30</v>
      </c>
      <c r="AX530" s="15" t="s">
        <v>78</v>
      </c>
      <c r="AY530" s="258" t="s">
        <v>135</v>
      </c>
    </row>
    <row r="531" s="2" customFormat="1" ht="24.15" customHeight="1">
      <c r="A531" s="38"/>
      <c r="B531" s="39"/>
      <c r="C531" s="212" t="s">
        <v>572</v>
      </c>
      <c r="D531" s="212" t="s">
        <v>138</v>
      </c>
      <c r="E531" s="213" t="s">
        <v>573</v>
      </c>
      <c r="F531" s="214" t="s">
        <v>574</v>
      </c>
      <c r="G531" s="215" t="s">
        <v>328</v>
      </c>
      <c r="H531" s="216">
        <v>20</v>
      </c>
      <c r="I531" s="217"/>
      <c r="J531" s="218">
        <f>ROUND(I531*H531,2)</f>
        <v>0</v>
      </c>
      <c r="K531" s="219"/>
      <c r="L531" s="44"/>
      <c r="M531" s="220" t="s">
        <v>1</v>
      </c>
      <c r="N531" s="221" t="s">
        <v>39</v>
      </c>
      <c r="O531" s="91"/>
      <c r="P531" s="222">
        <f>O531*H531</f>
        <v>0</v>
      </c>
      <c r="Q531" s="222">
        <v>0.00097999999999999997</v>
      </c>
      <c r="R531" s="222">
        <f>Q531*H531</f>
        <v>0.019599999999999999</v>
      </c>
      <c r="S531" s="222">
        <v>0</v>
      </c>
      <c r="T531" s="223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4" t="s">
        <v>253</v>
      </c>
      <c r="AT531" s="224" t="s">
        <v>138</v>
      </c>
      <c r="AU531" s="224" t="s">
        <v>143</v>
      </c>
      <c r="AY531" s="17" t="s">
        <v>135</v>
      </c>
      <c r="BE531" s="225">
        <f>IF(N531="základní",J531,0)</f>
        <v>0</v>
      </c>
      <c r="BF531" s="225">
        <f>IF(N531="snížená",J531,0)</f>
        <v>0</v>
      </c>
      <c r="BG531" s="225">
        <f>IF(N531="zákl. přenesená",J531,0)</f>
        <v>0</v>
      </c>
      <c r="BH531" s="225">
        <f>IF(N531="sníž. přenesená",J531,0)</f>
        <v>0</v>
      </c>
      <c r="BI531" s="225">
        <f>IF(N531="nulová",J531,0)</f>
        <v>0</v>
      </c>
      <c r="BJ531" s="17" t="s">
        <v>143</v>
      </c>
      <c r="BK531" s="225">
        <f>ROUND(I531*H531,2)</f>
        <v>0</v>
      </c>
      <c r="BL531" s="17" t="s">
        <v>253</v>
      </c>
      <c r="BM531" s="224" t="s">
        <v>575</v>
      </c>
    </row>
    <row r="532" s="13" customFormat="1">
      <c r="A532" s="13"/>
      <c r="B532" s="226"/>
      <c r="C532" s="227"/>
      <c r="D532" s="228" t="s">
        <v>145</v>
      </c>
      <c r="E532" s="229" t="s">
        <v>1</v>
      </c>
      <c r="F532" s="230" t="s">
        <v>576</v>
      </c>
      <c r="G532" s="227"/>
      <c r="H532" s="229" t="s">
        <v>1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145</v>
      </c>
      <c r="AU532" s="236" t="s">
        <v>143</v>
      </c>
      <c r="AV532" s="13" t="s">
        <v>78</v>
      </c>
      <c r="AW532" s="13" t="s">
        <v>30</v>
      </c>
      <c r="AX532" s="13" t="s">
        <v>73</v>
      </c>
      <c r="AY532" s="236" t="s">
        <v>135</v>
      </c>
    </row>
    <row r="533" s="14" customFormat="1">
      <c r="A533" s="14"/>
      <c r="B533" s="237"/>
      <c r="C533" s="238"/>
      <c r="D533" s="228" t="s">
        <v>145</v>
      </c>
      <c r="E533" s="239" t="s">
        <v>1</v>
      </c>
      <c r="F533" s="240" t="s">
        <v>577</v>
      </c>
      <c r="G533" s="238"/>
      <c r="H533" s="241">
        <v>10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145</v>
      </c>
      <c r="AU533" s="247" t="s">
        <v>143</v>
      </c>
      <c r="AV533" s="14" t="s">
        <v>143</v>
      </c>
      <c r="AW533" s="14" t="s">
        <v>30</v>
      </c>
      <c r="AX533" s="14" t="s">
        <v>73</v>
      </c>
      <c r="AY533" s="247" t="s">
        <v>135</v>
      </c>
    </row>
    <row r="534" s="13" customFormat="1">
      <c r="A534" s="13"/>
      <c r="B534" s="226"/>
      <c r="C534" s="227"/>
      <c r="D534" s="228" t="s">
        <v>145</v>
      </c>
      <c r="E534" s="229" t="s">
        <v>1</v>
      </c>
      <c r="F534" s="230" t="s">
        <v>444</v>
      </c>
      <c r="G534" s="227"/>
      <c r="H534" s="229" t="s">
        <v>1</v>
      </c>
      <c r="I534" s="231"/>
      <c r="J534" s="227"/>
      <c r="K534" s="227"/>
      <c r="L534" s="232"/>
      <c r="M534" s="233"/>
      <c r="N534" s="234"/>
      <c r="O534" s="234"/>
      <c r="P534" s="234"/>
      <c r="Q534" s="234"/>
      <c r="R534" s="234"/>
      <c r="S534" s="234"/>
      <c r="T534" s="23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6" t="s">
        <v>145</v>
      </c>
      <c r="AU534" s="236" t="s">
        <v>143</v>
      </c>
      <c r="AV534" s="13" t="s">
        <v>78</v>
      </c>
      <c r="AW534" s="13" t="s">
        <v>30</v>
      </c>
      <c r="AX534" s="13" t="s">
        <v>73</v>
      </c>
      <c r="AY534" s="236" t="s">
        <v>135</v>
      </c>
    </row>
    <row r="535" s="14" customFormat="1">
      <c r="A535" s="14"/>
      <c r="B535" s="237"/>
      <c r="C535" s="238"/>
      <c r="D535" s="228" t="s">
        <v>145</v>
      </c>
      <c r="E535" s="239" t="s">
        <v>1</v>
      </c>
      <c r="F535" s="240" t="s">
        <v>578</v>
      </c>
      <c r="G535" s="238"/>
      <c r="H535" s="241">
        <v>9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145</v>
      </c>
      <c r="AU535" s="247" t="s">
        <v>143</v>
      </c>
      <c r="AV535" s="14" t="s">
        <v>143</v>
      </c>
      <c r="AW535" s="14" t="s">
        <v>30</v>
      </c>
      <c r="AX535" s="14" t="s">
        <v>73</v>
      </c>
      <c r="AY535" s="247" t="s">
        <v>135</v>
      </c>
    </row>
    <row r="536" s="13" customFormat="1">
      <c r="A536" s="13"/>
      <c r="B536" s="226"/>
      <c r="C536" s="227"/>
      <c r="D536" s="228" t="s">
        <v>145</v>
      </c>
      <c r="E536" s="229" t="s">
        <v>1</v>
      </c>
      <c r="F536" s="230" t="s">
        <v>354</v>
      </c>
      <c r="G536" s="227"/>
      <c r="H536" s="229" t="s">
        <v>1</v>
      </c>
      <c r="I536" s="231"/>
      <c r="J536" s="227"/>
      <c r="K536" s="227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145</v>
      </c>
      <c r="AU536" s="236" t="s">
        <v>143</v>
      </c>
      <c r="AV536" s="13" t="s">
        <v>78</v>
      </c>
      <c r="AW536" s="13" t="s">
        <v>30</v>
      </c>
      <c r="AX536" s="13" t="s">
        <v>73</v>
      </c>
      <c r="AY536" s="236" t="s">
        <v>135</v>
      </c>
    </row>
    <row r="537" s="14" customFormat="1">
      <c r="A537" s="14"/>
      <c r="B537" s="237"/>
      <c r="C537" s="238"/>
      <c r="D537" s="228" t="s">
        <v>145</v>
      </c>
      <c r="E537" s="239" t="s">
        <v>1</v>
      </c>
      <c r="F537" s="240" t="s">
        <v>78</v>
      </c>
      <c r="G537" s="238"/>
      <c r="H537" s="241">
        <v>1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145</v>
      </c>
      <c r="AU537" s="247" t="s">
        <v>143</v>
      </c>
      <c r="AV537" s="14" t="s">
        <v>143</v>
      </c>
      <c r="AW537" s="14" t="s">
        <v>30</v>
      </c>
      <c r="AX537" s="14" t="s">
        <v>73</v>
      </c>
      <c r="AY537" s="247" t="s">
        <v>135</v>
      </c>
    </row>
    <row r="538" s="15" customFormat="1">
      <c r="A538" s="15"/>
      <c r="B538" s="248"/>
      <c r="C538" s="249"/>
      <c r="D538" s="228" t="s">
        <v>145</v>
      </c>
      <c r="E538" s="250" t="s">
        <v>1</v>
      </c>
      <c r="F538" s="251" t="s">
        <v>148</v>
      </c>
      <c r="G538" s="249"/>
      <c r="H538" s="252">
        <v>20</v>
      </c>
      <c r="I538" s="253"/>
      <c r="J538" s="249"/>
      <c r="K538" s="249"/>
      <c r="L538" s="254"/>
      <c r="M538" s="255"/>
      <c r="N538" s="256"/>
      <c r="O538" s="256"/>
      <c r="P538" s="256"/>
      <c r="Q538" s="256"/>
      <c r="R538" s="256"/>
      <c r="S538" s="256"/>
      <c r="T538" s="257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8" t="s">
        <v>145</v>
      </c>
      <c r="AU538" s="258" t="s">
        <v>143</v>
      </c>
      <c r="AV538" s="15" t="s">
        <v>142</v>
      </c>
      <c r="AW538" s="15" t="s">
        <v>30</v>
      </c>
      <c r="AX538" s="15" t="s">
        <v>78</v>
      </c>
      <c r="AY538" s="258" t="s">
        <v>135</v>
      </c>
    </row>
    <row r="539" s="2" customFormat="1" ht="24.15" customHeight="1">
      <c r="A539" s="38"/>
      <c r="B539" s="39"/>
      <c r="C539" s="212" t="s">
        <v>579</v>
      </c>
      <c r="D539" s="212" t="s">
        <v>138</v>
      </c>
      <c r="E539" s="213" t="s">
        <v>580</v>
      </c>
      <c r="F539" s="214" t="s">
        <v>581</v>
      </c>
      <c r="G539" s="215" t="s">
        <v>157</v>
      </c>
      <c r="H539" s="216">
        <v>3</v>
      </c>
      <c r="I539" s="217"/>
      <c r="J539" s="218">
        <f>ROUND(I539*H539,2)</f>
        <v>0</v>
      </c>
      <c r="K539" s="219"/>
      <c r="L539" s="44"/>
      <c r="M539" s="220" t="s">
        <v>1</v>
      </c>
      <c r="N539" s="221" t="s">
        <v>39</v>
      </c>
      <c r="O539" s="91"/>
      <c r="P539" s="222">
        <f>O539*H539</f>
        <v>0</v>
      </c>
      <c r="Q539" s="222">
        <v>0.00069999999999999999</v>
      </c>
      <c r="R539" s="222">
        <f>Q539*H539</f>
        <v>0.0020999999999999999</v>
      </c>
      <c r="S539" s="222">
        <v>0</v>
      </c>
      <c r="T539" s="223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4" t="s">
        <v>253</v>
      </c>
      <c r="AT539" s="224" t="s">
        <v>138</v>
      </c>
      <c r="AU539" s="224" t="s">
        <v>143</v>
      </c>
      <c r="AY539" s="17" t="s">
        <v>135</v>
      </c>
      <c r="BE539" s="225">
        <f>IF(N539="základní",J539,0)</f>
        <v>0</v>
      </c>
      <c r="BF539" s="225">
        <f>IF(N539="snížená",J539,0)</f>
        <v>0</v>
      </c>
      <c r="BG539" s="225">
        <f>IF(N539="zákl. přenesená",J539,0)</f>
        <v>0</v>
      </c>
      <c r="BH539" s="225">
        <f>IF(N539="sníž. přenesená",J539,0)</f>
        <v>0</v>
      </c>
      <c r="BI539" s="225">
        <f>IF(N539="nulová",J539,0)</f>
        <v>0</v>
      </c>
      <c r="BJ539" s="17" t="s">
        <v>143</v>
      </c>
      <c r="BK539" s="225">
        <f>ROUND(I539*H539,2)</f>
        <v>0</v>
      </c>
      <c r="BL539" s="17" t="s">
        <v>253</v>
      </c>
      <c r="BM539" s="224" t="s">
        <v>582</v>
      </c>
    </row>
    <row r="540" s="2" customFormat="1" ht="24.15" customHeight="1">
      <c r="A540" s="38"/>
      <c r="B540" s="39"/>
      <c r="C540" s="212" t="s">
        <v>583</v>
      </c>
      <c r="D540" s="212" t="s">
        <v>138</v>
      </c>
      <c r="E540" s="213" t="s">
        <v>584</v>
      </c>
      <c r="F540" s="214" t="s">
        <v>585</v>
      </c>
      <c r="G540" s="215" t="s">
        <v>586</v>
      </c>
      <c r="H540" s="216">
        <v>1</v>
      </c>
      <c r="I540" s="217"/>
      <c r="J540" s="218">
        <f>ROUND(I540*H540,2)</f>
        <v>0</v>
      </c>
      <c r="K540" s="219"/>
      <c r="L540" s="44"/>
      <c r="M540" s="220" t="s">
        <v>1</v>
      </c>
      <c r="N540" s="221" t="s">
        <v>39</v>
      </c>
      <c r="O540" s="91"/>
      <c r="P540" s="222">
        <f>O540*H540</f>
        <v>0</v>
      </c>
      <c r="Q540" s="222">
        <v>0</v>
      </c>
      <c r="R540" s="222">
        <f>Q540*H540</f>
        <v>0</v>
      </c>
      <c r="S540" s="222">
        <v>0</v>
      </c>
      <c r="T540" s="223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4" t="s">
        <v>253</v>
      </c>
      <c r="AT540" s="224" t="s">
        <v>138</v>
      </c>
      <c r="AU540" s="224" t="s">
        <v>143</v>
      </c>
      <c r="AY540" s="17" t="s">
        <v>135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7" t="s">
        <v>143</v>
      </c>
      <c r="BK540" s="225">
        <f>ROUND(I540*H540,2)</f>
        <v>0</v>
      </c>
      <c r="BL540" s="17" t="s">
        <v>253</v>
      </c>
      <c r="BM540" s="224" t="s">
        <v>587</v>
      </c>
    </row>
    <row r="541" s="2" customFormat="1" ht="24.15" customHeight="1">
      <c r="A541" s="38"/>
      <c r="B541" s="39"/>
      <c r="C541" s="212" t="s">
        <v>588</v>
      </c>
      <c r="D541" s="212" t="s">
        <v>138</v>
      </c>
      <c r="E541" s="213" t="s">
        <v>589</v>
      </c>
      <c r="F541" s="214" t="s">
        <v>590</v>
      </c>
      <c r="G541" s="215" t="s">
        <v>586</v>
      </c>
      <c r="H541" s="216">
        <v>1</v>
      </c>
      <c r="I541" s="217"/>
      <c r="J541" s="218">
        <f>ROUND(I541*H541,2)</f>
        <v>0</v>
      </c>
      <c r="K541" s="219"/>
      <c r="L541" s="44"/>
      <c r="M541" s="220" t="s">
        <v>1</v>
      </c>
      <c r="N541" s="221" t="s">
        <v>39</v>
      </c>
      <c r="O541" s="91"/>
      <c r="P541" s="222">
        <f>O541*H541</f>
        <v>0</v>
      </c>
      <c r="Q541" s="222">
        <v>0</v>
      </c>
      <c r="R541" s="222">
        <f>Q541*H541</f>
        <v>0</v>
      </c>
      <c r="S541" s="222">
        <v>0</v>
      </c>
      <c r="T541" s="223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24" t="s">
        <v>253</v>
      </c>
      <c r="AT541" s="224" t="s">
        <v>138</v>
      </c>
      <c r="AU541" s="224" t="s">
        <v>143</v>
      </c>
      <c r="AY541" s="17" t="s">
        <v>135</v>
      </c>
      <c r="BE541" s="225">
        <f>IF(N541="základní",J541,0)</f>
        <v>0</v>
      </c>
      <c r="BF541" s="225">
        <f>IF(N541="snížená",J541,0)</f>
        <v>0</v>
      </c>
      <c r="BG541" s="225">
        <f>IF(N541="zákl. přenesená",J541,0)</f>
        <v>0</v>
      </c>
      <c r="BH541" s="225">
        <f>IF(N541="sníž. přenesená",J541,0)</f>
        <v>0</v>
      </c>
      <c r="BI541" s="225">
        <f>IF(N541="nulová",J541,0)</f>
        <v>0</v>
      </c>
      <c r="BJ541" s="17" t="s">
        <v>143</v>
      </c>
      <c r="BK541" s="225">
        <f>ROUND(I541*H541,2)</f>
        <v>0</v>
      </c>
      <c r="BL541" s="17" t="s">
        <v>253</v>
      </c>
      <c r="BM541" s="224" t="s">
        <v>591</v>
      </c>
    </row>
    <row r="542" s="2" customFormat="1" ht="37.8" customHeight="1">
      <c r="A542" s="38"/>
      <c r="B542" s="39"/>
      <c r="C542" s="212" t="s">
        <v>592</v>
      </c>
      <c r="D542" s="212" t="s">
        <v>138</v>
      </c>
      <c r="E542" s="213" t="s">
        <v>593</v>
      </c>
      <c r="F542" s="214" t="s">
        <v>594</v>
      </c>
      <c r="G542" s="215" t="s">
        <v>328</v>
      </c>
      <c r="H542" s="216">
        <v>20</v>
      </c>
      <c r="I542" s="217"/>
      <c r="J542" s="218">
        <f>ROUND(I542*H542,2)</f>
        <v>0</v>
      </c>
      <c r="K542" s="219"/>
      <c r="L542" s="44"/>
      <c r="M542" s="220" t="s">
        <v>1</v>
      </c>
      <c r="N542" s="221" t="s">
        <v>39</v>
      </c>
      <c r="O542" s="91"/>
      <c r="P542" s="222">
        <f>O542*H542</f>
        <v>0</v>
      </c>
      <c r="Q542" s="222">
        <v>6.9999999999999994E-05</v>
      </c>
      <c r="R542" s="222">
        <f>Q542*H542</f>
        <v>0.0013999999999999998</v>
      </c>
      <c r="S542" s="222">
        <v>0</v>
      </c>
      <c r="T542" s="223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4" t="s">
        <v>253</v>
      </c>
      <c r="AT542" s="224" t="s">
        <v>138</v>
      </c>
      <c r="AU542" s="224" t="s">
        <v>143</v>
      </c>
      <c r="AY542" s="17" t="s">
        <v>135</v>
      </c>
      <c r="BE542" s="225">
        <f>IF(N542="základní",J542,0)</f>
        <v>0</v>
      </c>
      <c r="BF542" s="225">
        <f>IF(N542="snížená",J542,0)</f>
        <v>0</v>
      </c>
      <c r="BG542" s="225">
        <f>IF(N542="zákl. přenesená",J542,0)</f>
        <v>0</v>
      </c>
      <c r="BH542" s="225">
        <f>IF(N542="sníž. přenesená",J542,0)</f>
        <v>0</v>
      </c>
      <c r="BI542" s="225">
        <f>IF(N542="nulová",J542,0)</f>
        <v>0</v>
      </c>
      <c r="BJ542" s="17" t="s">
        <v>143</v>
      </c>
      <c r="BK542" s="225">
        <f>ROUND(I542*H542,2)</f>
        <v>0</v>
      </c>
      <c r="BL542" s="17" t="s">
        <v>253</v>
      </c>
      <c r="BM542" s="224" t="s">
        <v>595</v>
      </c>
    </row>
    <row r="543" s="14" customFormat="1">
      <c r="A543" s="14"/>
      <c r="B543" s="237"/>
      <c r="C543" s="238"/>
      <c r="D543" s="228" t="s">
        <v>145</v>
      </c>
      <c r="E543" s="239" t="s">
        <v>1</v>
      </c>
      <c r="F543" s="240" t="s">
        <v>273</v>
      </c>
      <c r="G543" s="238"/>
      <c r="H543" s="241">
        <v>20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145</v>
      </c>
      <c r="AU543" s="247" t="s">
        <v>143</v>
      </c>
      <c r="AV543" s="14" t="s">
        <v>143</v>
      </c>
      <c r="AW543" s="14" t="s">
        <v>30</v>
      </c>
      <c r="AX543" s="14" t="s">
        <v>78</v>
      </c>
      <c r="AY543" s="247" t="s">
        <v>135</v>
      </c>
    </row>
    <row r="544" s="2" customFormat="1" ht="16.5" customHeight="1">
      <c r="A544" s="38"/>
      <c r="B544" s="39"/>
      <c r="C544" s="212" t="s">
        <v>596</v>
      </c>
      <c r="D544" s="212" t="s">
        <v>138</v>
      </c>
      <c r="E544" s="213" t="s">
        <v>597</v>
      </c>
      <c r="F544" s="214" t="s">
        <v>598</v>
      </c>
      <c r="G544" s="215" t="s">
        <v>328</v>
      </c>
      <c r="H544" s="216">
        <v>18</v>
      </c>
      <c r="I544" s="217"/>
      <c r="J544" s="218">
        <f>ROUND(I544*H544,2)</f>
        <v>0</v>
      </c>
      <c r="K544" s="219"/>
      <c r="L544" s="44"/>
      <c r="M544" s="220" t="s">
        <v>1</v>
      </c>
      <c r="N544" s="221" t="s">
        <v>39</v>
      </c>
      <c r="O544" s="91"/>
      <c r="P544" s="222">
        <f>O544*H544</f>
        <v>0</v>
      </c>
      <c r="Q544" s="222">
        <v>0</v>
      </c>
      <c r="R544" s="222">
        <f>Q544*H544</f>
        <v>0</v>
      </c>
      <c r="S544" s="222">
        <v>0.00023000000000000001</v>
      </c>
      <c r="T544" s="223">
        <f>S544*H544</f>
        <v>0.0041400000000000005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4" t="s">
        <v>253</v>
      </c>
      <c r="AT544" s="224" t="s">
        <v>138</v>
      </c>
      <c r="AU544" s="224" t="s">
        <v>143</v>
      </c>
      <c r="AY544" s="17" t="s">
        <v>135</v>
      </c>
      <c r="BE544" s="225">
        <f>IF(N544="základní",J544,0)</f>
        <v>0</v>
      </c>
      <c r="BF544" s="225">
        <f>IF(N544="snížená",J544,0)</f>
        <v>0</v>
      </c>
      <c r="BG544" s="225">
        <f>IF(N544="zákl. přenesená",J544,0)</f>
        <v>0</v>
      </c>
      <c r="BH544" s="225">
        <f>IF(N544="sníž. přenesená",J544,0)</f>
        <v>0</v>
      </c>
      <c r="BI544" s="225">
        <f>IF(N544="nulová",J544,0)</f>
        <v>0</v>
      </c>
      <c r="BJ544" s="17" t="s">
        <v>143</v>
      </c>
      <c r="BK544" s="225">
        <f>ROUND(I544*H544,2)</f>
        <v>0</v>
      </c>
      <c r="BL544" s="17" t="s">
        <v>253</v>
      </c>
      <c r="BM544" s="224" t="s">
        <v>599</v>
      </c>
    </row>
    <row r="545" s="14" customFormat="1">
      <c r="A545" s="14"/>
      <c r="B545" s="237"/>
      <c r="C545" s="238"/>
      <c r="D545" s="228" t="s">
        <v>145</v>
      </c>
      <c r="E545" s="239" t="s">
        <v>1</v>
      </c>
      <c r="F545" s="240" t="s">
        <v>263</v>
      </c>
      <c r="G545" s="238"/>
      <c r="H545" s="241">
        <v>18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145</v>
      </c>
      <c r="AU545" s="247" t="s">
        <v>143</v>
      </c>
      <c r="AV545" s="14" t="s">
        <v>143</v>
      </c>
      <c r="AW545" s="14" t="s">
        <v>30</v>
      </c>
      <c r="AX545" s="14" t="s">
        <v>78</v>
      </c>
      <c r="AY545" s="247" t="s">
        <v>135</v>
      </c>
    </row>
    <row r="546" s="2" customFormat="1" ht="16.5" customHeight="1">
      <c r="A546" s="38"/>
      <c r="B546" s="39"/>
      <c r="C546" s="212" t="s">
        <v>600</v>
      </c>
      <c r="D546" s="212" t="s">
        <v>138</v>
      </c>
      <c r="E546" s="213" t="s">
        <v>601</v>
      </c>
      <c r="F546" s="214" t="s">
        <v>602</v>
      </c>
      <c r="G546" s="215" t="s">
        <v>157</v>
      </c>
      <c r="H546" s="216">
        <v>9</v>
      </c>
      <c r="I546" s="217"/>
      <c r="J546" s="218">
        <f>ROUND(I546*H546,2)</f>
        <v>0</v>
      </c>
      <c r="K546" s="219"/>
      <c r="L546" s="44"/>
      <c r="M546" s="220" t="s">
        <v>1</v>
      </c>
      <c r="N546" s="221" t="s">
        <v>39</v>
      </c>
      <c r="O546" s="91"/>
      <c r="P546" s="222">
        <f>O546*H546</f>
        <v>0</v>
      </c>
      <c r="Q546" s="222">
        <v>0</v>
      </c>
      <c r="R546" s="222">
        <f>Q546*H546</f>
        <v>0</v>
      </c>
      <c r="S546" s="222">
        <v>0</v>
      </c>
      <c r="T546" s="223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4" t="s">
        <v>253</v>
      </c>
      <c r="AT546" s="224" t="s">
        <v>138</v>
      </c>
      <c r="AU546" s="224" t="s">
        <v>143</v>
      </c>
      <c r="AY546" s="17" t="s">
        <v>135</v>
      </c>
      <c r="BE546" s="225">
        <f>IF(N546="základní",J546,0)</f>
        <v>0</v>
      </c>
      <c r="BF546" s="225">
        <f>IF(N546="snížená",J546,0)</f>
        <v>0</v>
      </c>
      <c r="BG546" s="225">
        <f>IF(N546="zákl. přenesená",J546,0)</f>
        <v>0</v>
      </c>
      <c r="BH546" s="225">
        <f>IF(N546="sníž. přenesená",J546,0)</f>
        <v>0</v>
      </c>
      <c r="BI546" s="225">
        <f>IF(N546="nulová",J546,0)</f>
        <v>0</v>
      </c>
      <c r="BJ546" s="17" t="s">
        <v>143</v>
      </c>
      <c r="BK546" s="225">
        <f>ROUND(I546*H546,2)</f>
        <v>0</v>
      </c>
      <c r="BL546" s="17" t="s">
        <v>253</v>
      </c>
      <c r="BM546" s="224" t="s">
        <v>603</v>
      </c>
    </row>
    <row r="547" s="13" customFormat="1">
      <c r="A547" s="13"/>
      <c r="B547" s="226"/>
      <c r="C547" s="227"/>
      <c r="D547" s="228" t="s">
        <v>145</v>
      </c>
      <c r="E547" s="229" t="s">
        <v>1</v>
      </c>
      <c r="F547" s="230" t="s">
        <v>604</v>
      </c>
      <c r="G547" s="227"/>
      <c r="H547" s="229" t="s">
        <v>1</v>
      </c>
      <c r="I547" s="231"/>
      <c r="J547" s="227"/>
      <c r="K547" s="227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145</v>
      </c>
      <c r="AU547" s="236" t="s">
        <v>143</v>
      </c>
      <c r="AV547" s="13" t="s">
        <v>78</v>
      </c>
      <c r="AW547" s="13" t="s">
        <v>30</v>
      </c>
      <c r="AX547" s="13" t="s">
        <v>73</v>
      </c>
      <c r="AY547" s="236" t="s">
        <v>135</v>
      </c>
    </row>
    <row r="548" s="14" customFormat="1">
      <c r="A548" s="14"/>
      <c r="B548" s="237"/>
      <c r="C548" s="238"/>
      <c r="D548" s="228" t="s">
        <v>145</v>
      </c>
      <c r="E548" s="239" t="s">
        <v>1</v>
      </c>
      <c r="F548" s="240" t="s">
        <v>605</v>
      </c>
      <c r="G548" s="238"/>
      <c r="H548" s="241">
        <v>4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7" t="s">
        <v>145</v>
      </c>
      <c r="AU548" s="247" t="s">
        <v>143</v>
      </c>
      <c r="AV548" s="14" t="s">
        <v>143</v>
      </c>
      <c r="AW548" s="14" t="s">
        <v>30</v>
      </c>
      <c r="AX548" s="14" t="s">
        <v>73</v>
      </c>
      <c r="AY548" s="247" t="s">
        <v>135</v>
      </c>
    </row>
    <row r="549" s="13" customFormat="1">
      <c r="A549" s="13"/>
      <c r="B549" s="226"/>
      <c r="C549" s="227"/>
      <c r="D549" s="228" t="s">
        <v>145</v>
      </c>
      <c r="E549" s="229" t="s">
        <v>1</v>
      </c>
      <c r="F549" s="230" t="s">
        <v>606</v>
      </c>
      <c r="G549" s="227"/>
      <c r="H549" s="229" t="s">
        <v>1</v>
      </c>
      <c r="I549" s="231"/>
      <c r="J549" s="227"/>
      <c r="K549" s="227"/>
      <c r="L549" s="232"/>
      <c r="M549" s="233"/>
      <c r="N549" s="234"/>
      <c r="O549" s="234"/>
      <c r="P549" s="234"/>
      <c r="Q549" s="234"/>
      <c r="R549" s="234"/>
      <c r="S549" s="234"/>
      <c r="T549" s="235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6" t="s">
        <v>145</v>
      </c>
      <c r="AU549" s="236" t="s">
        <v>143</v>
      </c>
      <c r="AV549" s="13" t="s">
        <v>78</v>
      </c>
      <c r="AW549" s="13" t="s">
        <v>30</v>
      </c>
      <c r="AX549" s="13" t="s">
        <v>73</v>
      </c>
      <c r="AY549" s="236" t="s">
        <v>135</v>
      </c>
    </row>
    <row r="550" s="14" customFormat="1">
      <c r="A550" s="14"/>
      <c r="B550" s="237"/>
      <c r="C550" s="238"/>
      <c r="D550" s="228" t="s">
        <v>145</v>
      </c>
      <c r="E550" s="239" t="s">
        <v>1</v>
      </c>
      <c r="F550" s="240" t="s">
        <v>607</v>
      </c>
      <c r="G550" s="238"/>
      <c r="H550" s="241">
        <v>4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145</v>
      </c>
      <c r="AU550" s="247" t="s">
        <v>143</v>
      </c>
      <c r="AV550" s="14" t="s">
        <v>143</v>
      </c>
      <c r="AW550" s="14" t="s">
        <v>30</v>
      </c>
      <c r="AX550" s="14" t="s">
        <v>73</v>
      </c>
      <c r="AY550" s="247" t="s">
        <v>135</v>
      </c>
    </row>
    <row r="551" s="13" customFormat="1">
      <c r="A551" s="13"/>
      <c r="B551" s="226"/>
      <c r="C551" s="227"/>
      <c r="D551" s="228" t="s">
        <v>145</v>
      </c>
      <c r="E551" s="229" t="s">
        <v>1</v>
      </c>
      <c r="F551" s="230" t="s">
        <v>354</v>
      </c>
      <c r="G551" s="227"/>
      <c r="H551" s="229" t="s">
        <v>1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145</v>
      </c>
      <c r="AU551" s="236" t="s">
        <v>143</v>
      </c>
      <c r="AV551" s="13" t="s">
        <v>78</v>
      </c>
      <c r="AW551" s="13" t="s">
        <v>30</v>
      </c>
      <c r="AX551" s="13" t="s">
        <v>73</v>
      </c>
      <c r="AY551" s="236" t="s">
        <v>135</v>
      </c>
    </row>
    <row r="552" s="14" customFormat="1">
      <c r="A552" s="14"/>
      <c r="B552" s="237"/>
      <c r="C552" s="238"/>
      <c r="D552" s="228" t="s">
        <v>145</v>
      </c>
      <c r="E552" s="239" t="s">
        <v>1</v>
      </c>
      <c r="F552" s="240" t="s">
        <v>78</v>
      </c>
      <c r="G552" s="238"/>
      <c r="H552" s="241">
        <v>1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7" t="s">
        <v>145</v>
      </c>
      <c r="AU552" s="247" t="s">
        <v>143</v>
      </c>
      <c r="AV552" s="14" t="s">
        <v>143</v>
      </c>
      <c r="AW552" s="14" t="s">
        <v>30</v>
      </c>
      <c r="AX552" s="14" t="s">
        <v>73</v>
      </c>
      <c r="AY552" s="247" t="s">
        <v>135</v>
      </c>
    </row>
    <row r="553" s="15" customFormat="1">
      <c r="A553" s="15"/>
      <c r="B553" s="248"/>
      <c r="C553" s="249"/>
      <c r="D553" s="228" t="s">
        <v>145</v>
      </c>
      <c r="E553" s="250" t="s">
        <v>1</v>
      </c>
      <c r="F553" s="251" t="s">
        <v>148</v>
      </c>
      <c r="G553" s="249"/>
      <c r="H553" s="252">
        <v>9</v>
      </c>
      <c r="I553" s="253"/>
      <c r="J553" s="249"/>
      <c r="K553" s="249"/>
      <c r="L553" s="254"/>
      <c r="M553" s="255"/>
      <c r="N553" s="256"/>
      <c r="O553" s="256"/>
      <c r="P553" s="256"/>
      <c r="Q553" s="256"/>
      <c r="R553" s="256"/>
      <c r="S553" s="256"/>
      <c r="T553" s="257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8" t="s">
        <v>145</v>
      </c>
      <c r="AU553" s="258" t="s">
        <v>143</v>
      </c>
      <c r="AV553" s="15" t="s">
        <v>142</v>
      </c>
      <c r="AW553" s="15" t="s">
        <v>30</v>
      </c>
      <c r="AX553" s="15" t="s">
        <v>78</v>
      </c>
      <c r="AY553" s="258" t="s">
        <v>135</v>
      </c>
    </row>
    <row r="554" s="2" customFormat="1" ht="24.15" customHeight="1">
      <c r="A554" s="38"/>
      <c r="B554" s="39"/>
      <c r="C554" s="212" t="s">
        <v>608</v>
      </c>
      <c r="D554" s="212" t="s">
        <v>138</v>
      </c>
      <c r="E554" s="213" t="s">
        <v>609</v>
      </c>
      <c r="F554" s="214" t="s">
        <v>610</v>
      </c>
      <c r="G554" s="215" t="s">
        <v>157</v>
      </c>
      <c r="H554" s="216">
        <v>2</v>
      </c>
      <c r="I554" s="217"/>
      <c r="J554" s="218">
        <f>ROUND(I554*H554,2)</f>
        <v>0</v>
      </c>
      <c r="K554" s="219"/>
      <c r="L554" s="44"/>
      <c r="M554" s="220" t="s">
        <v>1</v>
      </c>
      <c r="N554" s="221" t="s">
        <v>39</v>
      </c>
      <c r="O554" s="91"/>
      <c r="P554" s="222">
        <f>O554*H554</f>
        <v>0</v>
      </c>
      <c r="Q554" s="222">
        <v>0</v>
      </c>
      <c r="R554" s="222">
        <f>Q554*H554</f>
        <v>0</v>
      </c>
      <c r="S554" s="222">
        <v>0</v>
      </c>
      <c r="T554" s="223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4" t="s">
        <v>253</v>
      </c>
      <c r="AT554" s="224" t="s">
        <v>138</v>
      </c>
      <c r="AU554" s="224" t="s">
        <v>143</v>
      </c>
      <c r="AY554" s="17" t="s">
        <v>135</v>
      </c>
      <c r="BE554" s="225">
        <f>IF(N554="základní",J554,0)</f>
        <v>0</v>
      </c>
      <c r="BF554" s="225">
        <f>IF(N554="snížená",J554,0)</f>
        <v>0</v>
      </c>
      <c r="BG554" s="225">
        <f>IF(N554="zákl. přenesená",J554,0)</f>
        <v>0</v>
      </c>
      <c r="BH554" s="225">
        <f>IF(N554="sníž. přenesená",J554,0)</f>
        <v>0</v>
      </c>
      <c r="BI554" s="225">
        <f>IF(N554="nulová",J554,0)</f>
        <v>0</v>
      </c>
      <c r="BJ554" s="17" t="s">
        <v>143</v>
      </c>
      <c r="BK554" s="225">
        <f>ROUND(I554*H554,2)</f>
        <v>0</v>
      </c>
      <c r="BL554" s="17" t="s">
        <v>253</v>
      </c>
      <c r="BM554" s="224" t="s">
        <v>611</v>
      </c>
    </row>
    <row r="555" s="14" customFormat="1">
      <c r="A555" s="14"/>
      <c r="B555" s="237"/>
      <c r="C555" s="238"/>
      <c r="D555" s="228" t="s">
        <v>145</v>
      </c>
      <c r="E555" s="239" t="s">
        <v>1</v>
      </c>
      <c r="F555" s="240" t="s">
        <v>143</v>
      </c>
      <c r="G555" s="238"/>
      <c r="H555" s="241">
        <v>2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145</v>
      </c>
      <c r="AU555" s="247" t="s">
        <v>143</v>
      </c>
      <c r="AV555" s="14" t="s">
        <v>143</v>
      </c>
      <c r="AW555" s="14" t="s">
        <v>30</v>
      </c>
      <c r="AX555" s="14" t="s">
        <v>78</v>
      </c>
      <c r="AY555" s="247" t="s">
        <v>135</v>
      </c>
    </row>
    <row r="556" s="2" customFormat="1" ht="21.75" customHeight="1">
      <c r="A556" s="38"/>
      <c r="B556" s="39"/>
      <c r="C556" s="212" t="s">
        <v>612</v>
      </c>
      <c r="D556" s="212" t="s">
        <v>138</v>
      </c>
      <c r="E556" s="213" t="s">
        <v>613</v>
      </c>
      <c r="F556" s="214" t="s">
        <v>614</v>
      </c>
      <c r="G556" s="215" t="s">
        <v>157</v>
      </c>
      <c r="H556" s="216">
        <v>7</v>
      </c>
      <c r="I556" s="217"/>
      <c r="J556" s="218">
        <f>ROUND(I556*H556,2)</f>
        <v>0</v>
      </c>
      <c r="K556" s="219"/>
      <c r="L556" s="44"/>
      <c r="M556" s="220" t="s">
        <v>1</v>
      </c>
      <c r="N556" s="221" t="s">
        <v>39</v>
      </c>
      <c r="O556" s="91"/>
      <c r="P556" s="222">
        <f>O556*H556</f>
        <v>0</v>
      </c>
      <c r="Q556" s="222">
        <v>0.00017000000000000001</v>
      </c>
      <c r="R556" s="222">
        <f>Q556*H556</f>
        <v>0.0011900000000000001</v>
      </c>
      <c r="S556" s="222">
        <v>0</v>
      </c>
      <c r="T556" s="223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4" t="s">
        <v>253</v>
      </c>
      <c r="AT556" s="224" t="s">
        <v>138</v>
      </c>
      <c r="AU556" s="224" t="s">
        <v>143</v>
      </c>
      <c r="AY556" s="17" t="s">
        <v>135</v>
      </c>
      <c r="BE556" s="225">
        <f>IF(N556="základní",J556,0)</f>
        <v>0</v>
      </c>
      <c r="BF556" s="225">
        <f>IF(N556="snížená",J556,0)</f>
        <v>0</v>
      </c>
      <c r="BG556" s="225">
        <f>IF(N556="zákl. přenesená",J556,0)</f>
        <v>0</v>
      </c>
      <c r="BH556" s="225">
        <f>IF(N556="sníž. přenesená",J556,0)</f>
        <v>0</v>
      </c>
      <c r="BI556" s="225">
        <f>IF(N556="nulová",J556,0)</f>
        <v>0</v>
      </c>
      <c r="BJ556" s="17" t="s">
        <v>143</v>
      </c>
      <c r="BK556" s="225">
        <f>ROUND(I556*H556,2)</f>
        <v>0</v>
      </c>
      <c r="BL556" s="17" t="s">
        <v>253</v>
      </c>
      <c r="BM556" s="224" t="s">
        <v>615</v>
      </c>
    </row>
    <row r="557" s="13" customFormat="1">
      <c r="A557" s="13"/>
      <c r="B557" s="226"/>
      <c r="C557" s="227"/>
      <c r="D557" s="228" t="s">
        <v>145</v>
      </c>
      <c r="E557" s="229" t="s">
        <v>1</v>
      </c>
      <c r="F557" s="230" t="s">
        <v>616</v>
      </c>
      <c r="G557" s="227"/>
      <c r="H557" s="229" t="s">
        <v>1</v>
      </c>
      <c r="I557" s="231"/>
      <c r="J557" s="227"/>
      <c r="K557" s="227"/>
      <c r="L557" s="232"/>
      <c r="M557" s="233"/>
      <c r="N557" s="234"/>
      <c r="O557" s="234"/>
      <c r="P557" s="234"/>
      <c r="Q557" s="234"/>
      <c r="R557" s="234"/>
      <c r="S557" s="234"/>
      <c r="T557" s="23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6" t="s">
        <v>145</v>
      </c>
      <c r="AU557" s="236" t="s">
        <v>143</v>
      </c>
      <c r="AV557" s="13" t="s">
        <v>78</v>
      </c>
      <c r="AW557" s="13" t="s">
        <v>30</v>
      </c>
      <c r="AX557" s="13" t="s">
        <v>73</v>
      </c>
      <c r="AY557" s="236" t="s">
        <v>135</v>
      </c>
    </row>
    <row r="558" s="14" customFormat="1">
      <c r="A558" s="14"/>
      <c r="B558" s="237"/>
      <c r="C558" s="238"/>
      <c r="D558" s="228" t="s">
        <v>145</v>
      </c>
      <c r="E558" s="239" t="s">
        <v>1</v>
      </c>
      <c r="F558" s="240" t="s">
        <v>617</v>
      </c>
      <c r="G558" s="238"/>
      <c r="H558" s="241">
        <v>3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7" t="s">
        <v>145</v>
      </c>
      <c r="AU558" s="247" t="s">
        <v>143</v>
      </c>
      <c r="AV558" s="14" t="s">
        <v>143</v>
      </c>
      <c r="AW558" s="14" t="s">
        <v>30</v>
      </c>
      <c r="AX558" s="14" t="s">
        <v>73</v>
      </c>
      <c r="AY558" s="247" t="s">
        <v>135</v>
      </c>
    </row>
    <row r="559" s="13" customFormat="1">
      <c r="A559" s="13"/>
      <c r="B559" s="226"/>
      <c r="C559" s="227"/>
      <c r="D559" s="228" t="s">
        <v>145</v>
      </c>
      <c r="E559" s="229" t="s">
        <v>1</v>
      </c>
      <c r="F559" s="230" t="s">
        <v>470</v>
      </c>
      <c r="G559" s="227"/>
      <c r="H559" s="229" t="s">
        <v>1</v>
      </c>
      <c r="I559" s="231"/>
      <c r="J559" s="227"/>
      <c r="K559" s="227"/>
      <c r="L559" s="232"/>
      <c r="M559" s="233"/>
      <c r="N559" s="234"/>
      <c r="O559" s="234"/>
      <c r="P559" s="234"/>
      <c r="Q559" s="234"/>
      <c r="R559" s="234"/>
      <c r="S559" s="234"/>
      <c r="T559" s="23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6" t="s">
        <v>145</v>
      </c>
      <c r="AU559" s="236" t="s">
        <v>143</v>
      </c>
      <c r="AV559" s="13" t="s">
        <v>78</v>
      </c>
      <c r="AW559" s="13" t="s">
        <v>30</v>
      </c>
      <c r="AX559" s="13" t="s">
        <v>73</v>
      </c>
      <c r="AY559" s="236" t="s">
        <v>135</v>
      </c>
    </row>
    <row r="560" s="14" customFormat="1">
      <c r="A560" s="14"/>
      <c r="B560" s="237"/>
      <c r="C560" s="238"/>
      <c r="D560" s="228" t="s">
        <v>145</v>
      </c>
      <c r="E560" s="239" t="s">
        <v>1</v>
      </c>
      <c r="F560" s="240" t="s">
        <v>78</v>
      </c>
      <c r="G560" s="238"/>
      <c r="H560" s="241">
        <v>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7" t="s">
        <v>145</v>
      </c>
      <c r="AU560" s="247" t="s">
        <v>143</v>
      </c>
      <c r="AV560" s="14" t="s">
        <v>143</v>
      </c>
      <c r="AW560" s="14" t="s">
        <v>30</v>
      </c>
      <c r="AX560" s="14" t="s">
        <v>73</v>
      </c>
      <c r="AY560" s="247" t="s">
        <v>135</v>
      </c>
    </row>
    <row r="561" s="13" customFormat="1">
      <c r="A561" s="13"/>
      <c r="B561" s="226"/>
      <c r="C561" s="227"/>
      <c r="D561" s="228" t="s">
        <v>145</v>
      </c>
      <c r="E561" s="229" t="s">
        <v>1</v>
      </c>
      <c r="F561" s="230" t="s">
        <v>618</v>
      </c>
      <c r="G561" s="227"/>
      <c r="H561" s="229" t="s">
        <v>1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145</v>
      </c>
      <c r="AU561" s="236" t="s">
        <v>143</v>
      </c>
      <c r="AV561" s="13" t="s">
        <v>78</v>
      </c>
      <c r="AW561" s="13" t="s">
        <v>30</v>
      </c>
      <c r="AX561" s="13" t="s">
        <v>73</v>
      </c>
      <c r="AY561" s="236" t="s">
        <v>135</v>
      </c>
    </row>
    <row r="562" s="14" customFormat="1">
      <c r="A562" s="14"/>
      <c r="B562" s="237"/>
      <c r="C562" s="238"/>
      <c r="D562" s="228" t="s">
        <v>145</v>
      </c>
      <c r="E562" s="239" t="s">
        <v>1</v>
      </c>
      <c r="F562" s="240" t="s">
        <v>617</v>
      </c>
      <c r="G562" s="238"/>
      <c r="H562" s="241">
        <v>3</v>
      </c>
      <c r="I562" s="242"/>
      <c r="J562" s="238"/>
      <c r="K562" s="238"/>
      <c r="L562" s="243"/>
      <c r="M562" s="244"/>
      <c r="N562" s="245"/>
      <c r="O562" s="245"/>
      <c r="P562" s="245"/>
      <c r="Q562" s="245"/>
      <c r="R562" s="245"/>
      <c r="S562" s="245"/>
      <c r="T562" s="24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7" t="s">
        <v>145</v>
      </c>
      <c r="AU562" s="247" t="s">
        <v>143</v>
      </c>
      <c r="AV562" s="14" t="s">
        <v>143</v>
      </c>
      <c r="AW562" s="14" t="s">
        <v>30</v>
      </c>
      <c r="AX562" s="14" t="s">
        <v>73</v>
      </c>
      <c r="AY562" s="247" t="s">
        <v>135</v>
      </c>
    </row>
    <row r="563" s="15" customFormat="1">
      <c r="A563" s="15"/>
      <c r="B563" s="248"/>
      <c r="C563" s="249"/>
      <c r="D563" s="228" t="s">
        <v>145</v>
      </c>
      <c r="E563" s="250" t="s">
        <v>1</v>
      </c>
      <c r="F563" s="251" t="s">
        <v>148</v>
      </c>
      <c r="G563" s="249"/>
      <c r="H563" s="252">
        <v>7</v>
      </c>
      <c r="I563" s="253"/>
      <c r="J563" s="249"/>
      <c r="K563" s="249"/>
      <c r="L563" s="254"/>
      <c r="M563" s="255"/>
      <c r="N563" s="256"/>
      <c r="O563" s="256"/>
      <c r="P563" s="256"/>
      <c r="Q563" s="256"/>
      <c r="R563" s="256"/>
      <c r="S563" s="256"/>
      <c r="T563" s="257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8" t="s">
        <v>145</v>
      </c>
      <c r="AU563" s="258" t="s">
        <v>143</v>
      </c>
      <c r="AV563" s="15" t="s">
        <v>142</v>
      </c>
      <c r="AW563" s="15" t="s">
        <v>30</v>
      </c>
      <c r="AX563" s="15" t="s">
        <v>78</v>
      </c>
      <c r="AY563" s="258" t="s">
        <v>135</v>
      </c>
    </row>
    <row r="564" s="2" customFormat="1" ht="21.75" customHeight="1">
      <c r="A564" s="38"/>
      <c r="B564" s="39"/>
      <c r="C564" s="212" t="s">
        <v>619</v>
      </c>
      <c r="D564" s="212" t="s">
        <v>138</v>
      </c>
      <c r="E564" s="213" t="s">
        <v>620</v>
      </c>
      <c r="F564" s="214" t="s">
        <v>621</v>
      </c>
      <c r="G564" s="215" t="s">
        <v>586</v>
      </c>
      <c r="H564" s="216">
        <v>1</v>
      </c>
      <c r="I564" s="217"/>
      <c r="J564" s="218">
        <f>ROUND(I564*H564,2)</f>
        <v>0</v>
      </c>
      <c r="K564" s="219"/>
      <c r="L564" s="44"/>
      <c r="M564" s="220" t="s">
        <v>1</v>
      </c>
      <c r="N564" s="221" t="s">
        <v>39</v>
      </c>
      <c r="O564" s="91"/>
      <c r="P564" s="222">
        <f>O564*H564</f>
        <v>0</v>
      </c>
      <c r="Q564" s="222">
        <v>0.00021000000000000001</v>
      </c>
      <c r="R564" s="222">
        <f>Q564*H564</f>
        <v>0.00021000000000000001</v>
      </c>
      <c r="S564" s="222">
        <v>0</v>
      </c>
      <c r="T564" s="223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4" t="s">
        <v>253</v>
      </c>
      <c r="AT564" s="224" t="s">
        <v>138</v>
      </c>
      <c r="AU564" s="224" t="s">
        <v>143</v>
      </c>
      <c r="AY564" s="17" t="s">
        <v>135</v>
      </c>
      <c r="BE564" s="225">
        <f>IF(N564="základní",J564,0)</f>
        <v>0</v>
      </c>
      <c r="BF564" s="225">
        <f>IF(N564="snížená",J564,0)</f>
        <v>0</v>
      </c>
      <c r="BG564" s="225">
        <f>IF(N564="zákl. přenesená",J564,0)</f>
        <v>0</v>
      </c>
      <c r="BH564" s="225">
        <f>IF(N564="sníž. přenesená",J564,0)</f>
        <v>0</v>
      </c>
      <c r="BI564" s="225">
        <f>IF(N564="nulová",J564,0)</f>
        <v>0</v>
      </c>
      <c r="BJ564" s="17" t="s">
        <v>143</v>
      </c>
      <c r="BK564" s="225">
        <f>ROUND(I564*H564,2)</f>
        <v>0</v>
      </c>
      <c r="BL564" s="17" t="s">
        <v>253</v>
      </c>
      <c r="BM564" s="224" t="s">
        <v>622</v>
      </c>
    </row>
    <row r="565" s="13" customFormat="1">
      <c r="A565" s="13"/>
      <c r="B565" s="226"/>
      <c r="C565" s="227"/>
      <c r="D565" s="228" t="s">
        <v>145</v>
      </c>
      <c r="E565" s="229" t="s">
        <v>1</v>
      </c>
      <c r="F565" s="230" t="s">
        <v>349</v>
      </c>
      <c r="G565" s="227"/>
      <c r="H565" s="229" t="s">
        <v>1</v>
      </c>
      <c r="I565" s="231"/>
      <c r="J565" s="227"/>
      <c r="K565" s="227"/>
      <c r="L565" s="232"/>
      <c r="M565" s="233"/>
      <c r="N565" s="234"/>
      <c r="O565" s="234"/>
      <c r="P565" s="234"/>
      <c r="Q565" s="234"/>
      <c r="R565" s="234"/>
      <c r="S565" s="234"/>
      <c r="T565" s="23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6" t="s">
        <v>145</v>
      </c>
      <c r="AU565" s="236" t="s">
        <v>143</v>
      </c>
      <c r="AV565" s="13" t="s">
        <v>78</v>
      </c>
      <c r="AW565" s="13" t="s">
        <v>30</v>
      </c>
      <c r="AX565" s="13" t="s">
        <v>73</v>
      </c>
      <c r="AY565" s="236" t="s">
        <v>135</v>
      </c>
    </row>
    <row r="566" s="14" customFormat="1">
      <c r="A566" s="14"/>
      <c r="B566" s="237"/>
      <c r="C566" s="238"/>
      <c r="D566" s="228" t="s">
        <v>145</v>
      </c>
      <c r="E566" s="239" t="s">
        <v>1</v>
      </c>
      <c r="F566" s="240" t="s">
        <v>78</v>
      </c>
      <c r="G566" s="238"/>
      <c r="H566" s="241">
        <v>1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7" t="s">
        <v>145</v>
      </c>
      <c r="AU566" s="247" t="s">
        <v>143</v>
      </c>
      <c r="AV566" s="14" t="s">
        <v>143</v>
      </c>
      <c r="AW566" s="14" t="s">
        <v>30</v>
      </c>
      <c r="AX566" s="14" t="s">
        <v>78</v>
      </c>
      <c r="AY566" s="247" t="s">
        <v>135</v>
      </c>
    </row>
    <row r="567" s="2" customFormat="1" ht="21.75" customHeight="1">
      <c r="A567" s="38"/>
      <c r="B567" s="39"/>
      <c r="C567" s="212" t="s">
        <v>623</v>
      </c>
      <c r="D567" s="212" t="s">
        <v>138</v>
      </c>
      <c r="E567" s="213" t="s">
        <v>624</v>
      </c>
      <c r="F567" s="214" t="s">
        <v>625</v>
      </c>
      <c r="G567" s="215" t="s">
        <v>157</v>
      </c>
      <c r="H567" s="216">
        <v>7</v>
      </c>
      <c r="I567" s="217"/>
      <c r="J567" s="218">
        <f>ROUND(I567*H567,2)</f>
        <v>0</v>
      </c>
      <c r="K567" s="219"/>
      <c r="L567" s="44"/>
      <c r="M567" s="220" t="s">
        <v>1</v>
      </c>
      <c r="N567" s="221" t="s">
        <v>39</v>
      </c>
      <c r="O567" s="91"/>
      <c r="P567" s="222">
        <f>O567*H567</f>
        <v>0</v>
      </c>
      <c r="Q567" s="222">
        <v>0</v>
      </c>
      <c r="R567" s="222">
        <f>Q567*H567</f>
        <v>0</v>
      </c>
      <c r="S567" s="222">
        <v>0.00052999999999999998</v>
      </c>
      <c r="T567" s="223">
        <f>S567*H567</f>
        <v>0.0037099999999999998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24" t="s">
        <v>253</v>
      </c>
      <c r="AT567" s="224" t="s">
        <v>138</v>
      </c>
      <c r="AU567" s="224" t="s">
        <v>143</v>
      </c>
      <c r="AY567" s="17" t="s">
        <v>135</v>
      </c>
      <c r="BE567" s="225">
        <f>IF(N567="základní",J567,0)</f>
        <v>0</v>
      </c>
      <c r="BF567" s="225">
        <f>IF(N567="snížená",J567,0)</f>
        <v>0</v>
      </c>
      <c r="BG567" s="225">
        <f>IF(N567="zákl. přenesená",J567,0)</f>
        <v>0</v>
      </c>
      <c r="BH567" s="225">
        <f>IF(N567="sníž. přenesená",J567,0)</f>
        <v>0</v>
      </c>
      <c r="BI567" s="225">
        <f>IF(N567="nulová",J567,0)</f>
        <v>0</v>
      </c>
      <c r="BJ567" s="17" t="s">
        <v>143</v>
      </c>
      <c r="BK567" s="225">
        <f>ROUND(I567*H567,2)</f>
        <v>0</v>
      </c>
      <c r="BL567" s="17" t="s">
        <v>253</v>
      </c>
      <c r="BM567" s="224" t="s">
        <v>626</v>
      </c>
    </row>
    <row r="568" s="13" customFormat="1">
      <c r="A568" s="13"/>
      <c r="B568" s="226"/>
      <c r="C568" s="227"/>
      <c r="D568" s="228" t="s">
        <v>145</v>
      </c>
      <c r="E568" s="229" t="s">
        <v>1</v>
      </c>
      <c r="F568" s="230" t="s">
        <v>381</v>
      </c>
      <c r="G568" s="227"/>
      <c r="H568" s="229" t="s">
        <v>1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145</v>
      </c>
      <c r="AU568" s="236" t="s">
        <v>143</v>
      </c>
      <c r="AV568" s="13" t="s">
        <v>78</v>
      </c>
      <c r="AW568" s="13" t="s">
        <v>30</v>
      </c>
      <c r="AX568" s="13" t="s">
        <v>73</v>
      </c>
      <c r="AY568" s="236" t="s">
        <v>135</v>
      </c>
    </row>
    <row r="569" s="14" customFormat="1">
      <c r="A569" s="14"/>
      <c r="B569" s="237"/>
      <c r="C569" s="238"/>
      <c r="D569" s="228" t="s">
        <v>145</v>
      </c>
      <c r="E569" s="239" t="s">
        <v>1</v>
      </c>
      <c r="F569" s="240" t="s">
        <v>136</v>
      </c>
      <c r="G569" s="238"/>
      <c r="H569" s="241">
        <v>3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7" t="s">
        <v>145</v>
      </c>
      <c r="AU569" s="247" t="s">
        <v>143</v>
      </c>
      <c r="AV569" s="14" t="s">
        <v>143</v>
      </c>
      <c r="AW569" s="14" t="s">
        <v>30</v>
      </c>
      <c r="AX569" s="14" t="s">
        <v>73</v>
      </c>
      <c r="AY569" s="247" t="s">
        <v>135</v>
      </c>
    </row>
    <row r="570" s="13" customFormat="1">
      <c r="A570" s="13"/>
      <c r="B570" s="226"/>
      <c r="C570" s="227"/>
      <c r="D570" s="228" t="s">
        <v>145</v>
      </c>
      <c r="E570" s="229" t="s">
        <v>1</v>
      </c>
      <c r="F570" s="230" t="s">
        <v>627</v>
      </c>
      <c r="G570" s="227"/>
      <c r="H570" s="229" t="s">
        <v>1</v>
      </c>
      <c r="I570" s="231"/>
      <c r="J570" s="227"/>
      <c r="K570" s="227"/>
      <c r="L570" s="232"/>
      <c r="M570" s="233"/>
      <c r="N570" s="234"/>
      <c r="O570" s="234"/>
      <c r="P570" s="234"/>
      <c r="Q570" s="234"/>
      <c r="R570" s="234"/>
      <c r="S570" s="234"/>
      <c r="T570" s="235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6" t="s">
        <v>145</v>
      </c>
      <c r="AU570" s="236" t="s">
        <v>143</v>
      </c>
      <c r="AV570" s="13" t="s">
        <v>78</v>
      </c>
      <c r="AW570" s="13" t="s">
        <v>30</v>
      </c>
      <c r="AX570" s="13" t="s">
        <v>73</v>
      </c>
      <c r="AY570" s="236" t="s">
        <v>135</v>
      </c>
    </row>
    <row r="571" s="14" customFormat="1">
      <c r="A571" s="14"/>
      <c r="B571" s="237"/>
      <c r="C571" s="238"/>
      <c r="D571" s="228" t="s">
        <v>145</v>
      </c>
      <c r="E571" s="239" t="s">
        <v>1</v>
      </c>
      <c r="F571" s="240" t="s">
        <v>78</v>
      </c>
      <c r="G571" s="238"/>
      <c r="H571" s="241">
        <v>1</v>
      </c>
      <c r="I571" s="242"/>
      <c r="J571" s="238"/>
      <c r="K571" s="238"/>
      <c r="L571" s="243"/>
      <c r="M571" s="244"/>
      <c r="N571" s="245"/>
      <c r="O571" s="245"/>
      <c r="P571" s="245"/>
      <c r="Q571" s="245"/>
      <c r="R571" s="245"/>
      <c r="S571" s="245"/>
      <c r="T571" s="24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7" t="s">
        <v>145</v>
      </c>
      <c r="AU571" s="247" t="s">
        <v>143</v>
      </c>
      <c r="AV571" s="14" t="s">
        <v>143</v>
      </c>
      <c r="AW571" s="14" t="s">
        <v>30</v>
      </c>
      <c r="AX571" s="14" t="s">
        <v>73</v>
      </c>
      <c r="AY571" s="247" t="s">
        <v>135</v>
      </c>
    </row>
    <row r="572" s="13" customFormat="1">
      <c r="A572" s="13"/>
      <c r="B572" s="226"/>
      <c r="C572" s="227"/>
      <c r="D572" s="228" t="s">
        <v>145</v>
      </c>
      <c r="E572" s="229" t="s">
        <v>1</v>
      </c>
      <c r="F572" s="230" t="s">
        <v>628</v>
      </c>
      <c r="G572" s="227"/>
      <c r="H572" s="229" t="s">
        <v>1</v>
      </c>
      <c r="I572" s="231"/>
      <c r="J572" s="227"/>
      <c r="K572" s="227"/>
      <c r="L572" s="232"/>
      <c r="M572" s="233"/>
      <c r="N572" s="234"/>
      <c r="O572" s="234"/>
      <c r="P572" s="234"/>
      <c r="Q572" s="234"/>
      <c r="R572" s="234"/>
      <c r="S572" s="234"/>
      <c r="T572" s="23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6" t="s">
        <v>145</v>
      </c>
      <c r="AU572" s="236" t="s">
        <v>143</v>
      </c>
      <c r="AV572" s="13" t="s">
        <v>78</v>
      </c>
      <c r="AW572" s="13" t="s">
        <v>30</v>
      </c>
      <c r="AX572" s="13" t="s">
        <v>73</v>
      </c>
      <c r="AY572" s="236" t="s">
        <v>135</v>
      </c>
    </row>
    <row r="573" s="14" customFormat="1">
      <c r="A573" s="14"/>
      <c r="B573" s="237"/>
      <c r="C573" s="238"/>
      <c r="D573" s="228" t="s">
        <v>145</v>
      </c>
      <c r="E573" s="239" t="s">
        <v>1</v>
      </c>
      <c r="F573" s="240" t="s">
        <v>617</v>
      </c>
      <c r="G573" s="238"/>
      <c r="H573" s="241">
        <v>3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7" t="s">
        <v>145</v>
      </c>
      <c r="AU573" s="247" t="s">
        <v>143</v>
      </c>
      <c r="AV573" s="14" t="s">
        <v>143</v>
      </c>
      <c r="AW573" s="14" t="s">
        <v>30</v>
      </c>
      <c r="AX573" s="14" t="s">
        <v>73</v>
      </c>
      <c r="AY573" s="247" t="s">
        <v>135</v>
      </c>
    </row>
    <row r="574" s="15" customFormat="1">
      <c r="A574" s="15"/>
      <c r="B574" s="248"/>
      <c r="C574" s="249"/>
      <c r="D574" s="228" t="s">
        <v>145</v>
      </c>
      <c r="E574" s="250" t="s">
        <v>1</v>
      </c>
      <c r="F574" s="251" t="s">
        <v>148</v>
      </c>
      <c r="G574" s="249"/>
      <c r="H574" s="252">
        <v>7</v>
      </c>
      <c r="I574" s="253"/>
      <c r="J574" s="249"/>
      <c r="K574" s="249"/>
      <c r="L574" s="254"/>
      <c r="M574" s="255"/>
      <c r="N574" s="256"/>
      <c r="O574" s="256"/>
      <c r="P574" s="256"/>
      <c r="Q574" s="256"/>
      <c r="R574" s="256"/>
      <c r="S574" s="256"/>
      <c r="T574" s="257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58" t="s">
        <v>145</v>
      </c>
      <c r="AU574" s="258" t="s">
        <v>143</v>
      </c>
      <c r="AV574" s="15" t="s">
        <v>142</v>
      </c>
      <c r="AW574" s="15" t="s">
        <v>30</v>
      </c>
      <c r="AX574" s="15" t="s">
        <v>78</v>
      </c>
      <c r="AY574" s="258" t="s">
        <v>135</v>
      </c>
    </row>
    <row r="575" s="2" customFormat="1" ht="24.15" customHeight="1">
      <c r="A575" s="38"/>
      <c r="B575" s="39"/>
      <c r="C575" s="212" t="s">
        <v>629</v>
      </c>
      <c r="D575" s="212" t="s">
        <v>138</v>
      </c>
      <c r="E575" s="213" t="s">
        <v>630</v>
      </c>
      <c r="F575" s="214" t="s">
        <v>631</v>
      </c>
      <c r="G575" s="215" t="s">
        <v>157</v>
      </c>
      <c r="H575" s="216">
        <v>3</v>
      </c>
      <c r="I575" s="217"/>
      <c r="J575" s="218">
        <f>ROUND(I575*H575,2)</f>
        <v>0</v>
      </c>
      <c r="K575" s="219"/>
      <c r="L575" s="44"/>
      <c r="M575" s="220" t="s">
        <v>1</v>
      </c>
      <c r="N575" s="221" t="s">
        <v>39</v>
      </c>
      <c r="O575" s="91"/>
      <c r="P575" s="222">
        <f>O575*H575</f>
        <v>0</v>
      </c>
      <c r="Q575" s="222">
        <v>0</v>
      </c>
      <c r="R575" s="222">
        <f>Q575*H575</f>
        <v>0</v>
      </c>
      <c r="S575" s="222">
        <v>0.00511</v>
      </c>
      <c r="T575" s="223">
        <f>S575*H575</f>
        <v>0.01533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4" t="s">
        <v>253</v>
      </c>
      <c r="AT575" s="224" t="s">
        <v>138</v>
      </c>
      <c r="AU575" s="224" t="s">
        <v>143</v>
      </c>
      <c r="AY575" s="17" t="s">
        <v>135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7" t="s">
        <v>143</v>
      </c>
      <c r="BK575" s="225">
        <f>ROUND(I575*H575,2)</f>
        <v>0</v>
      </c>
      <c r="BL575" s="17" t="s">
        <v>253</v>
      </c>
      <c r="BM575" s="224" t="s">
        <v>632</v>
      </c>
    </row>
    <row r="576" s="13" customFormat="1">
      <c r="A576" s="13"/>
      <c r="B576" s="226"/>
      <c r="C576" s="227"/>
      <c r="D576" s="228" t="s">
        <v>145</v>
      </c>
      <c r="E576" s="229" t="s">
        <v>1</v>
      </c>
      <c r="F576" s="230" t="s">
        <v>633</v>
      </c>
      <c r="G576" s="227"/>
      <c r="H576" s="229" t="s">
        <v>1</v>
      </c>
      <c r="I576" s="231"/>
      <c r="J576" s="227"/>
      <c r="K576" s="227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145</v>
      </c>
      <c r="AU576" s="236" t="s">
        <v>143</v>
      </c>
      <c r="AV576" s="13" t="s">
        <v>78</v>
      </c>
      <c r="AW576" s="13" t="s">
        <v>30</v>
      </c>
      <c r="AX576" s="13" t="s">
        <v>73</v>
      </c>
      <c r="AY576" s="236" t="s">
        <v>135</v>
      </c>
    </row>
    <row r="577" s="14" customFormat="1">
      <c r="A577" s="14"/>
      <c r="B577" s="237"/>
      <c r="C577" s="238"/>
      <c r="D577" s="228" t="s">
        <v>145</v>
      </c>
      <c r="E577" s="239" t="s">
        <v>1</v>
      </c>
      <c r="F577" s="240" t="s">
        <v>78</v>
      </c>
      <c r="G577" s="238"/>
      <c r="H577" s="241">
        <v>1</v>
      </c>
      <c r="I577" s="242"/>
      <c r="J577" s="238"/>
      <c r="K577" s="238"/>
      <c r="L577" s="243"/>
      <c r="M577" s="244"/>
      <c r="N577" s="245"/>
      <c r="O577" s="245"/>
      <c r="P577" s="245"/>
      <c r="Q577" s="245"/>
      <c r="R577" s="245"/>
      <c r="S577" s="245"/>
      <c r="T577" s="24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7" t="s">
        <v>145</v>
      </c>
      <c r="AU577" s="247" t="s">
        <v>143</v>
      </c>
      <c r="AV577" s="14" t="s">
        <v>143</v>
      </c>
      <c r="AW577" s="14" t="s">
        <v>30</v>
      </c>
      <c r="AX577" s="14" t="s">
        <v>73</v>
      </c>
      <c r="AY577" s="247" t="s">
        <v>135</v>
      </c>
    </row>
    <row r="578" s="13" customFormat="1">
      <c r="A578" s="13"/>
      <c r="B578" s="226"/>
      <c r="C578" s="227"/>
      <c r="D578" s="228" t="s">
        <v>145</v>
      </c>
      <c r="E578" s="229" t="s">
        <v>1</v>
      </c>
      <c r="F578" s="230" t="s">
        <v>634</v>
      </c>
      <c r="G578" s="227"/>
      <c r="H578" s="229" t="s">
        <v>1</v>
      </c>
      <c r="I578" s="231"/>
      <c r="J578" s="227"/>
      <c r="K578" s="227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145</v>
      </c>
      <c r="AU578" s="236" t="s">
        <v>143</v>
      </c>
      <c r="AV578" s="13" t="s">
        <v>78</v>
      </c>
      <c r="AW578" s="13" t="s">
        <v>30</v>
      </c>
      <c r="AX578" s="13" t="s">
        <v>73</v>
      </c>
      <c r="AY578" s="236" t="s">
        <v>135</v>
      </c>
    </row>
    <row r="579" s="14" customFormat="1">
      <c r="A579" s="14"/>
      <c r="B579" s="237"/>
      <c r="C579" s="238"/>
      <c r="D579" s="228" t="s">
        <v>145</v>
      </c>
      <c r="E579" s="239" t="s">
        <v>1</v>
      </c>
      <c r="F579" s="240" t="s">
        <v>143</v>
      </c>
      <c r="G579" s="238"/>
      <c r="H579" s="241">
        <v>2</v>
      </c>
      <c r="I579" s="242"/>
      <c r="J579" s="238"/>
      <c r="K579" s="238"/>
      <c r="L579" s="243"/>
      <c r="M579" s="244"/>
      <c r="N579" s="245"/>
      <c r="O579" s="245"/>
      <c r="P579" s="245"/>
      <c r="Q579" s="245"/>
      <c r="R579" s="245"/>
      <c r="S579" s="245"/>
      <c r="T579" s="24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7" t="s">
        <v>145</v>
      </c>
      <c r="AU579" s="247" t="s">
        <v>143</v>
      </c>
      <c r="AV579" s="14" t="s">
        <v>143</v>
      </c>
      <c r="AW579" s="14" t="s">
        <v>30</v>
      </c>
      <c r="AX579" s="14" t="s">
        <v>73</v>
      </c>
      <c r="AY579" s="247" t="s">
        <v>135</v>
      </c>
    </row>
    <row r="580" s="15" customFormat="1">
      <c r="A580" s="15"/>
      <c r="B580" s="248"/>
      <c r="C580" s="249"/>
      <c r="D580" s="228" t="s">
        <v>145</v>
      </c>
      <c r="E580" s="250" t="s">
        <v>1</v>
      </c>
      <c r="F580" s="251" t="s">
        <v>148</v>
      </c>
      <c r="G580" s="249"/>
      <c r="H580" s="252">
        <v>3</v>
      </c>
      <c r="I580" s="253"/>
      <c r="J580" s="249"/>
      <c r="K580" s="249"/>
      <c r="L580" s="254"/>
      <c r="M580" s="255"/>
      <c r="N580" s="256"/>
      <c r="O580" s="256"/>
      <c r="P580" s="256"/>
      <c r="Q580" s="256"/>
      <c r="R580" s="256"/>
      <c r="S580" s="256"/>
      <c r="T580" s="257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58" t="s">
        <v>145</v>
      </c>
      <c r="AU580" s="258" t="s">
        <v>143</v>
      </c>
      <c r="AV580" s="15" t="s">
        <v>142</v>
      </c>
      <c r="AW580" s="15" t="s">
        <v>30</v>
      </c>
      <c r="AX580" s="15" t="s">
        <v>78</v>
      </c>
      <c r="AY580" s="258" t="s">
        <v>135</v>
      </c>
    </row>
    <row r="581" s="2" customFormat="1" ht="24.15" customHeight="1">
      <c r="A581" s="38"/>
      <c r="B581" s="39"/>
      <c r="C581" s="212" t="s">
        <v>635</v>
      </c>
      <c r="D581" s="212" t="s">
        <v>138</v>
      </c>
      <c r="E581" s="213" t="s">
        <v>636</v>
      </c>
      <c r="F581" s="214" t="s">
        <v>637</v>
      </c>
      <c r="G581" s="215" t="s">
        <v>157</v>
      </c>
      <c r="H581" s="216">
        <v>4</v>
      </c>
      <c r="I581" s="217"/>
      <c r="J581" s="218">
        <f>ROUND(I581*H581,2)</f>
        <v>0</v>
      </c>
      <c r="K581" s="219"/>
      <c r="L581" s="44"/>
      <c r="M581" s="220" t="s">
        <v>1</v>
      </c>
      <c r="N581" s="221" t="s">
        <v>39</v>
      </c>
      <c r="O581" s="91"/>
      <c r="P581" s="222">
        <f>O581*H581</f>
        <v>0</v>
      </c>
      <c r="Q581" s="222">
        <v>0.00040999999999999999</v>
      </c>
      <c r="R581" s="222">
        <f>Q581*H581</f>
        <v>0.00164</v>
      </c>
      <c r="S581" s="222">
        <v>0</v>
      </c>
      <c r="T581" s="223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4" t="s">
        <v>253</v>
      </c>
      <c r="AT581" s="224" t="s">
        <v>138</v>
      </c>
      <c r="AU581" s="224" t="s">
        <v>143</v>
      </c>
      <c r="AY581" s="17" t="s">
        <v>135</v>
      </c>
      <c r="BE581" s="225">
        <f>IF(N581="základní",J581,0)</f>
        <v>0</v>
      </c>
      <c r="BF581" s="225">
        <f>IF(N581="snížená",J581,0)</f>
        <v>0</v>
      </c>
      <c r="BG581" s="225">
        <f>IF(N581="zákl. přenesená",J581,0)</f>
        <v>0</v>
      </c>
      <c r="BH581" s="225">
        <f>IF(N581="sníž. přenesená",J581,0)</f>
        <v>0</v>
      </c>
      <c r="BI581" s="225">
        <f>IF(N581="nulová",J581,0)</f>
        <v>0</v>
      </c>
      <c r="BJ581" s="17" t="s">
        <v>143</v>
      </c>
      <c r="BK581" s="225">
        <f>ROUND(I581*H581,2)</f>
        <v>0</v>
      </c>
      <c r="BL581" s="17" t="s">
        <v>253</v>
      </c>
      <c r="BM581" s="224" t="s">
        <v>638</v>
      </c>
    </row>
    <row r="582" s="13" customFormat="1">
      <c r="A582" s="13"/>
      <c r="B582" s="226"/>
      <c r="C582" s="227"/>
      <c r="D582" s="228" t="s">
        <v>145</v>
      </c>
      <c r="E582" s="229" t="s">
        <v>1</v>
      </c>
      <c r="F582" s="230" t="s">
        <v>639</v>
      </c>
      <c r="G582" s="227"/>
      <c r="H582" s="229" t="s">
        <v>1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145</v>
      </c>
      <c r="AU582" s="236" t="s">
        <v>143</v>
      </c>
      <c r="AV582" s="13" t="s">
        <v>78</v>
      </c>
      <c r="AW582" s="13" t="s">
        <v>30</v>
      </c>
      <c r="AX582" s="13" t="s">
        <v>73</v>
      </c>
      <c r="AY582" s="236" t="s">
        <v>135</v>
      </c>
    </row>
    <row r="583" s="14" customFormat="1">
      <c r="A583" s="14"/>
      <c r="B583" s="237"/>
      <c r="C583" s="238"/>
      <c r="D583" s="228" t="s">
        <v>145</v>
      </c>
      <c r="E583" s="239" t="s">
        <v>1</v>
      </c>
      <c r="F583" s="240" t="s">
        <v>143</v>
      </c>
      <c r="G583" s="238"/>
      <c r="H583" s="241">
        <v>2</v>
      </c>
      <c r="I583" s="242"/>
      <c r="J583" s="238"/>
      <c r="K583" s="238"/>
      <c r="L583" s="243"/>
      <c r="M583" s="244"/>
      <c r="N583" s="245"/>
      <c r="O583" s="245"/>
      <c r="P583" s="245"/>
      <c r="Q583" s="245"/>
      <c r="R583" s="245"/>
      <c r="S583" s="245"/>
      <c r="T583" s="24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7" t="s">
        <v>145</v>
      </c>
      <c r="AU583" s="247" t="s">
        <v>143</v>
      </c>
      <c r="AV583" s="14" t="s">
        <v>143</v>
      </c>
      <c r="AW583" s="14" t="s">
        <v>30</v>
      </c>
      <c r="AX583" s="14" t="s">
        <v>73</v>
      </c>
      <c r="AY583" s="247" t="s">
        <v>135</v>
      </c>
    </row>
    <row r="584" s="13" customFormat="1">
      <c r="A584" s="13"/>
      <c r="B584" s="226"/>
      <c r="C584" s="227"/>
      <c r="D584" s="228" t="s">
        <v>145</v>
      </c>
      <c r="E584" s="229" t="s">
        <v>1</v>
      </c>
      <c r="F584" s="230" t="s">
        <v>640</v>
      </c>
      <c r="G584" s="227"/>
      <c r="H584" s="229" t="s">
        <v>1</v>
      </c>
      <c r="I584" s="231"/>
      <c r="J584" s="227"/>
      <c r="K584" s="227"/>
      <c r="L584" s="232"/>
      <c r="M584" s="233"/>
      <c r="N584" s="234"/>
      <c r="O584" s="234"/>
      <c r="P584" s="234"/>
      <c r="Q584" s="234"/>
      <c r="R584" s="234"/>
      <c r="S584" s="234"/>
      <c r="T584" s="23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6" t="s">
        <v>145</v>
      </c>
      <c r="AU584" s="236" t="s">
        <v>143</v>
      </c>
      <c r="AV584" s="13" t="s">
        <v>78</v>
      </c>
      <c r="AW584" s="13" t="s">
        <v>30</v>
      </c>
      <c r="AX584" s="13" t="s">
        <v>73</v>
      </c>
      <c r="AY584" s="236" t="s">
        <v>135</v>
      </c>
    </row>
    <row r="585" s="14" customFormat="1">
      <c r="A585" s="14"/>
      <c r="B585" s="237"/>
      <c r="C585" s="238"/>
      <c r="D585" s="228" t="s">
        <v>145</v>
      </c>
      <c r="E585" s="239" t="s">
        <v>1</v>
      </c>
      <c r="F585" s="240" t="s">
        <v>143</v>
      </c>
      <c r="G585" s="238"/>
      <c r="H585" s="241">
        <v>2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7" t="s">
        <v>145</v>
      </c>
      <c r="AU585" s="247" t="s">
        <v>143</v>
      </c>
      <c r="AV585" s="14" t="s">
        <v>143</v>
      </c>
      <c r="AW585" s="14" t="s">
        <v>30</v>
      </c>
      <c r="AX585" s="14" t="s">
        <v>73</v>
      </c>
      <c r="AY585" s="247" t="s">
        <v>135</v>
      </c>
    </row>
    <row r="586" s="15" customFormat="1">
      <c r="A586" s="15"/>
      <c r="B586" s="248"/>
      <c r="C586" s="249"/>
      <c r="D586" s="228" t="s">
        <v>145</v>
      </c>
      <c r="E586" s="250" t="s">
        <v>1</v>
      </c>
      <c r="F586" s="251" t="s">
        <v>148</v>
      </c>
      <c r="G586" s="249"/>
      <c r="H586" s="252">
        <v>4</v>
      </c>
      <c r="I586" s="253"/>
      <c r="J586" s="249"/>
      <c r="K586" s="249"/>
      <c r="L586" s="254"/>
      <c r="M586" s="255"/>
      <c r="N586" s="256"/>
      <c r="O586" s="256"/>
      <c r="P586" s="256"/>
      <c r="Q586" s="256"/>
      <c r="R586" s="256"/>
      <c r="S586" s="256"/>
      <c r="T586" s="257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58" t="s">
        <v>145</v>
      </c>
      <c r="AU586" s="258" t="s">
        <v>143</v>
      </c>
      <c r="AV586" s="15" t="s">
        <v>142</v>
      </c>
      <c r="AW586" s="15" t="s">
        <v>30</v>
      </c>
      <c r="AX586" s="15" t="s">
        <v>78</v>
      </c>
      <c r="AY586" s="258" t="s">
        <v>135</v>
      </c>
    </row>
    <row r="587" s="2" customFormat="1" ht="21.75" customHeight="1">
      <c r="A587" s="38"/>
      <c r="B587" s="39"/>
      <c r="C587" s="212" t="s">
        <v>641</v>
      </c>
      <c r="D587" s="212" t="s">
        <v>138</v>
      </c>
      <c r="E587" s="213" t="s">
        <v>642</v>
      </c>
      <c r="F587" s="214" t="s">
        <v>643</v>
      </c>
      <c r="G587" s="215" t="s">
        <v>157</v>
      </c>
      <c r="H587" s="216">
        <v>2</v>
      </c>
      <c r="I587" s="217"/>
      <c r="J587" s="218">
        <f>ROUND(I587*H587,2)</f>
        <v>0</v>
      </c>
      <c r="K587" s="219"/>
      <c r="L587" s="44"/>
      <c r="M587" s="220" t="s">
        <v>1</v>
      </c>
      <c r="N587" s="221" t="s">
        <v>39</v>
      </c>
      <c r="O587" s="91"/>
      <c r="P587" s="222">
        <f>O587*H587</f>
        <v>0</v>
      </c>
      <c r="Q587" s="222">
        <v>2.0000000000000002E-05</v>
      </c>
      <c r="R587" s="222">
        <f>Q587*H587</f>
        <v>4.0000000000000003E-05</v>
      </c>
      <c r="S587" s="222">
        <v>0</v>
      </c>
      <c r="T587" s="223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4" t="s">
        <v>253</v>
      </c>
      <c r="AT587" s="224" t="s">
        <v>138</v>
      </c>
      <c r="AU587" s="224" t="s">
        <v>143</v>
      </c>
      <c r="AY587" s="17" t="s">
        <v>135</v>
      </c>
      <c r="BE587" s="225">
        <f>IF(N587="základní",J587,0)</f>
        <v>0</v>
      </c>
      <c r="BF587" s="225">
        <f>IF(N587="snížená",J587,0)</f>
        <v>0</v>
      </c>
      <c r="BG587" s="225">
        <f>IF(N587="zákl. přenesená",J587,0)</f>
        <v>0</v>
      </c>
      <c r="BH587" s="225">
        <f>IF(N587="sníž. přenesená",J587,0)</f>
        <v>0</v>
      </c>
      <c r="BI587" s="225">
        <f>IF(N587="nulová",J587,0)</f>
        <v>0</v>
      </c>
      <c r="BJ587" s="17" t="s">
        <v>143</v>
      </c>
      <c r="BK587" s="225">
        <f>ROUND(I587*H587,2)</f>
        <v>0</v>
      </c>
      <c r="BL587" s="17" t="s">
        <v>253</v>
      </c>
      <c r="BM587" s="224" t="s">
        <v>644</v>
      </c>
    </row>
    <row r="588" s="13" customFormat="1">
      <c r="A588" s="13"/>
      <c r="B588" s="226"/>
      <c r="C588" s="227"/>
      <c r="D588" s="228" t="s">
        <v>145</v>
      </c>
      <c r="E588" s="229" t="s">
        <v>1</v>
      </c>
      <c r="F588" s="230" t="s">
        <v>645</v>
      </c>
      <c r="G588" s="227"/>
      <c r="H588" s="229" t="s">
        <v>1</v>
      </c>
      <c r="I588" s="231"/>
      <c r="J588" s="227"/>
      <c r="K588" s="227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145</v>
      </c>
      <c r="AU588" s="236" t="s">
        <v>143</v>
      </c>
      <c r="AV588" s="13" t="s">
        <v>78</v>
      </c>
      <c r="AW588" s="13" t="s">
        <v>30</v>
      </c>
      <c r="AX588" s="13" t="s">
        <v>73</v>
      </c>
      <c r="AY588" s="236" t="s">
        <v>135</v>
      </c>
    </row>
    <row r="589" s="14" customFormat="1">
      <c r="A589" s="14"/>
      <c r="B589" s="237"/>
      <c r="C589" s="238"/>
      <c r="D589" s="228" t="s">
        <v>145</v>
      </c>
      <c r="E589" s="239" t="s">
        <v>1</v>
      </c>
      <c r="F589" s="240" t="s">
        <v>143</v>
      </c>
      <c r="G589" s="238"/>
      <c r="H589" s="241">
        <v>2</v>
      </c>
      <c r="I589" s="242"/>
      <c r="J589" s="238"/>
      <c r="K589" s="238"/>
      <c r="L589" s="243"/>
      <c r="M589" s="244"/>
      <c r="N589" s="245"/>
      <c r="O589" s="245"/>
      <c r="P589" s="245"/>
      <c r="Q589" s="245"/>
      <c r="R589" s="245"/>
      <c r="S589" s="245"/>
      <c r="T589" s="24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7" t="s">
        <v>145</v>
      </c>
      <c r="AU589" s="247" t="s">
        <v>143</v>
      </c>
      <c r="AV589" s="14" t="s">
        <v>143</v>
      </c>
      <c r="AW589" s="14" t="s">
        <v>30</v>
      </c>
      <c r="AX589" s="14" t="s">
        <v>73</v>
      </c>
      <c r="AY589" s="247" t="s">
        <v>135</v>
      </c>
    </row>
    <row r="590" s="15" customFormat="1">
      <c r="A590" s="15"/>
      <c r="B590" s="248"/>
      <c r="C590" s="249"/>
      <c r="D590" s="228" t="s">
        <v>145</v>
      </c>
      <c r="E590" s="250" t="s">
        <v>1</v>
      </c>
      <c r="F590" s="251" t="s">
        <v>148</v>
      </c>
      <c r="G590" s="249"/>
      <c r="H590" s="252">
        <v>2</v>
      </c>
      <c r="I590" s="253"/>
      <c r="J590" s="249"/>
      <c r="K590" s="249"/>
      <c r="L590" s="254"/>
      <c r="M590" s="255"/>
      <c r="N590" s="256"/>
      <c r="O590" s="256"/>
      <c r="P590" s="256"/>
      <c r="Q590" s="256"/>
      <c r="R590" s="256"/>
      <c r="S590" s="256"/>
      <c r="T590" s="257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8" t="s">
        <v>145</v>
      </c>
      <c r="AU590" s="258" t="s">
        <v>143</v>
      </c>
      <c r="AV590" s="15" t="s">
        <v>142</v>
      </c>
      <c r="AW590" s="15" t="s">
        <v>30</v>
      </c>
      <c r="AX590" s="15" t="s">
        <v>78</v>
      </c>
      <c r="AY590" s="258" t="s">
        <v>135</v>
      </c>
    </row>
    <row r="591" s="2" customFormat="1" ht="24.15" customHeight="1">
      <c r="A591" s="38"/>
      <c r="B591" s="39"/>
      <c r="C591" s="259" t="s">
        <v>646</v>
      </c>
      <c r="D591" s="259" t="s">
        <v>149</v>
      </c>
      <c r="E591" s="260" t="s">
        <v>647</v>
      </c>
      <c r="F591" s="261" t="s">
        <v>648</v>
      </c>
      <c r="G591" s="262" t="s">
        <v>328</v>
      </c>
      <c r="H591" s="263">
        <v>2</v>
      </c>
      <c r="I591" s="264"/>
      <c r="J591" s="265">
        <f>ROUND(I591*H591,2)</f>
        <v>0</v>
      </c>
      <c r="K591" s="266"/>
      <c r="L591" s="267"/>
      <c r="M591" s="268" t="s">
        <v>1</v>
      </c>
      <c r="N591" s="269" t="s">
        <v>39</v>
      </c>
      <c r="O591" s="91"/>
      <c r="P591" s="222">
        <f>O591*H591</f>
        <v>0</v>
      </c>
      <c r="Q591" s="222">
        <v>0.00018000000000000001</v>
      </c>
      <c r="R591" s="222">
        <f>Q591*H591</f>
        <v>0.00036000000000000002</v>
      </c>
      <c r="S591" s="222">
        <v>0</v>
      </c>
      <c r="T591" s="223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24" t="s">
        <v>332</v>
      </c>
      <c r="AT591" s="224" t="s">
        <v>149</v>
      </c>
      <c r="AU591" s="224" t="s">
        <v>143</v>
      </c>
      <c r="AY591" s="17" t="s">
        <v>135</v>
      </c>
      <c r="BE591" s="225">
        <f>IF(N591="základní",J591,0)</f>
        <v>0</v>
      </c>
      <c r="BF591" s="225">
        <f>IF(N591="snížená",J591,0)</f>
        <v>0</v>
      </c>
      <c r="BG591" s="225">
        <f>IF(N591="zákl. přenesená",J591,0)</f>
        <v>0</v>
      </c>
      <c r="BH591" s="225">
        <f>IF(N591="sníž. přenesená",J591,0)</f>
        <v>0</v>
      </c>
      <c r="BI591" s="225">
        <f>IF(N591="nulová",J591,0)</f>
        <v>0</v>
      </c>
      <c r="BJ591" s="17" t="s">
        <v>143</v>
      </c>
      <c r="BK591" s="225">
        <f>ROUND(I591*H591,2)</f>
        <v>0</v>
      </c>
      <c r="BL591" s="17" t="s">
        <v>253</v>
      </c>
      <c r="BM591" s="224" t="s">
        <v>649</v>
      </c>
    </row>
    <row r="592" s="14" customFormat="1">
      <c r="A592" s="14"/>
      <c r="B592" s="237"/>
      <c r="C592" s="238"/>
      <c r="D592" s="228" t="s">
        <v>145</v>
      </c>
      <c r="E592" s="239" t="s">
        <v>1</v>
      </c>
      <c r="F592" s="240" t="s">
        <v>143</v>
      </c>
      <c r="G592" s="238"/>
      <c r="H592" s="241">
        <v>2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145</v>
      </c>
      <c r="AU592" s="247" t="s">
        <v>143</v>
      </c>
      <c r="AV592" s="14" t="s">
        <v>143</v>
      </c>
      <c r="AW592" s="14" t="s">
        <v>30</v>
      </c>
      <c r="AX592" s="14" t="s">
        <v>78</v>
      </c>
      <c r="AY592" s="247" t="s">
        <v>135</v>
      </c>
    </row>
    <row r="593" s="2" customFormat="1" ht="16.5" customHeight="1">
      <c r="A593" s="38"/>
      <c r="B593" s="39"/>
      <c r="C593" s="212" t="s">
        <v>650</v>
      </c>
      <c r="D593" s="212" t="s">
        <v>138</v>
      </c>
      <c r="E593" s="213" t="s">
        <v>651</v>
      </c>
      <c r="F593" s="214" t="s">
        <v>652</v>
      </c>
      <c r="G593" s="215" t="s">
        <v>157</v>
      </c>
      <c r="H593" s="216">
        <v>2</v>
      </c>
      <c r="I593" s="217"/>
      <c r="J593" s="218">
        <f>ROUND(I593*H593,2)</f>
        <v>0</v>
      </c>
      <c r="K593" s="219"/>
      <c r="L593" s="44"/>
      <c r="M593" s="220" t="s">
        <v>1</v>
      </c>
      <c r="N593" s="221" t="s">
        <v>39</v>
      </c>
      <c r="O593" s="91"/>
      <c r="P593" s="222">
        <f>O593*H593</f>
        <v>0</v>
      </c>
      <c r="Q593" s="222">
        <v>0.00075000000000000002</v>
      </c>
      <c r="R593" s="222">
        <f>Q593*H593</f>
        <v>0.0015</v>
      </c>
      <c r="S593" s="222">
        <v>0</v>
      </c>
      <c r="T593" s="223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24" t="s">
        <v>253</v>
      </c>
      <c r="AT593" s="224" t="s">
        <v>138</v>
      </c>
      <c r="AU593" s="224" t="s">
        <v>143</v>
      </c>
      <c r="AY593" s="17" t="s">
        <v>135</v>
      </c>
      <c r="BE593" s="225">
        <f>IF(N593="základní",J593,0)</f>
        <v>0</v>
      </c>
      <c r="BF593" s="225">
        <f>IF(N593="snížená",J593,0)</f>
        <v>0</v>
      </c>
      <c r="BG593" s="225">
        <f>IF(N593="zákl. přenesená",J593,0)</f>
        <v>0</v>
      </c>
      <c r="BH593" s="225">
        <f>IF(N593="sníž. přenesená",J593,0)</f>
        <v>0</v>
      </c>
      <c r="BI593" s="225">
        <f>IF(N593="nulová",J593,0)</f>
        <v>0</v>
      </c>
      <c r="BJ593" s="17" t="s">
        <v>143</v>
      </c>
      <c r="BK593" s="225">
        <f>ROUND(I593*H593,2)</f>
        <v>0</v>
      </c>
      <c r="BL593" s="17" t="s">
        <v>253</v>
      </c>
      <c r="BM593" s="224" t="s">
        <v>653</v>
      </c>
    </row>
    <row r="594" s="13" customFormat="1">
      <c r="A594" s="13"/>
      <c r="B594" s="226"/>
      <c r="C594" s="227"/>
      <c r="D594" s="228" t="s">
        <v>145</v>
      </c>
      <c r="E594" s="229" t="s">
        <v>1</v>
      </c>
      <c r="F594" s="230" t="s">
        <v>654</v>
      </c>
      <c r="G594" s="227"/>
      <c r="H594" s="229" t="s">
        <v>1</v>
      </c>
      <c r="I594" s="231"/>
      <c r="J594" s="227"/>
      <c r="K594" s="227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145</v>
      </c>
      <c r="AU594" s="236" t="s">
        <v>143</v>
      </c>
      <c r="AV594" s="13" t="s">
        <v>78</v>
      </c>
      <c r="AW594" s="13" t="s">
        <v>30</v>
      </c>
      <c r="AX594" s="13" t="s">
        <v>73</v>
      </c>
      <c r="AY594" s="236" t="s">
        <v>135</v>
      </c>
    </row>
    <row r="595" s="14" customFormat="1">
      <c r="A595" s="14"/>
      <c r="B595" s="237"/>
      <c r="C595" s="238"/>
      <c r="D595" s="228" t="s">
        <v>145</v>
      </c>
      <c r="E595" s="239" t="s">
        <v>1</v>
      </c>
      <c r="F595" s="240" t="s">
        <v>143</v>
      </c>
      <c r="G595" s="238"/>
      <c r="H595" s="241">
        <v>2</v>
      </c>
      <c r="I595" s="242"/>
      <c r="J595" s="238"/>
      <c r="K595" s="238"/>
      <c r="L595" s="243"/>
      <c r="M595" s="244"/>
      <c r="N595" s="245"/>
      <c r="O595" s="245"/>
      <c r="P595" s="245"/>
      <c r="Q595" s="245"/>
      <c r="R595" s="245"/>
      <c r="S595" s="245"/>
      <c r="T595" s="24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7" t="s">
        <v>145</v>
      </c>
      <c r="AU595" s="247" t="s">
        <v>143</v>
      </c>
      <c r="AV595" s="14" t="s">
        <v>143</v>
      </c>
      <c r="AW595" s="14" t="s">
        <v>30</v>
      </c>
      <c r="AX595" s="14" t="s">
        <v>78</v>
      </c>
      <c r="AY595" s="247" t="s">
        <v>135</v>
      </c>
    </row>
    <row r="596" s="2" customFormat="1" ht="16.5" customHeight="1">
      <c r="A596" s="38"/>
      <c r="B596" s="39"/>
      <c r="C596" s="212" t="s">
        <v>655</v>
      </c>
      <c r="D596" s="212" t="s">
        <v>138</v>
      </c>
      <c r="E596" s="213" t="s">
        <v>656</v>
      </c>
      <c r="F596" s="214" t="s">
        <v>657</v>
      </c>
      <c r="G596" s="215" t="s">
        <v>157</v>
      </c>
      <c r="H596" s="216">
        <v>2</v>
      </c>
      <c r="I596" s="217"/>
      <c r="J596" s="218">
        <f>ROUND(I596*H596,2)</f>
        <v>0</v>
      </c>
      <c r="K596" s="219"/>
      <c r="L596" s="44"/>
      <c r="M596" s="220" t="s">
        <v>1</v>
      </c>
      <c r="N596" s="221" t="s">
        <v>39</v>
      </c>
      <c r="O596" s="91"/>
      <c r="P596" s="222">
        <f>O596*H596</f>
        <v>0</v>
      </c>
      <c r="Q596" s="222">
        <v>0</v>
      </c>
      <c r="R596" s="222">
        <f>Q596*H596</f>
        <v>0</v>
      </c>
      <c r="S596" s="222">
        <v>0.0055999999999999999</v>
      </c>
      <c r="T596" s="223">
        <f>S596*H596</f>
        <v>0.0112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4" t="s">
        <v>253</v>
      </c>
      <c r="AT596" s="224" t="s">
        <v>138</v>
      </c>
      <c r="AU596" s="224" t="s">
        <v>143</v>
      </c>
      <c r="AY596" s="17" t="s">
        <v>135</v>
      </c>
      <c r="BE596" s="225">
        <f>IF(N596="základní",J596,0)</f>
        <v>0</v>
      </c>
      <c r="BF596" s="225">
        <f>IF(N596="snížená",J596,0)</f>
        <v>0</v>
      </c>
      <c r="BG596" s="225">
        <f>IF(N596="zákl. přenesená",J596,0)</f>
        <v>0</v>
      </c>
      <c r="BH596" s="225">
        <f>IF(N596="sníž. přenesená",J596,0)</f>
        <v>0</v>
      </c>
      <c r="BI596" s="225">
        <f>IF(N596="nulová",J596,0)</f>
        <v>0</v>
      </c>
      <c r="BJ596" s="17" t="s">
        <v>143</v>
      </c>
      <c r="BK596" s="225">
        <f>ROUND(I596*H596,2)</f>
        <v>0</v>
      </c>
      <c r="BL596" s="17" t="s">
        <v>253</v>
      </c>
      <c r="BM596" s="224" t="s">
        <v>658</v>
      </c>
    </row>
    <row r="597" s="13" customFormat="1">
      <c r="A597" s="13"/>
      <c r="B597" s="226"/>
      <c r="C597" s="227"/>
      <c r="D597" s="228" t="s">
        <v>145</v>
      </c>
      <c r="E597" s="229" t="s">
        <v>1</v>
      </c>
      <c r="F597" s="230" t="s">
        <v>344</v>
      </c>
      <c r="G597" s="227"/>
      <c r="H597" s="229" t="s">
        <v>1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145</v>
      </c>
      <c r="AU597" s="236" t="s">
        <v>143</v>
      </c>
      <c r="AV597" s="13" t="s">
        <v>78</v>
      </c>
      <c r="AW597" s="13" t="s">
        <v>30</v>
      </c>
      <c r="AX597" s="13" t="s">
        <v>73</v>
      </c>
      <c r="AY597" s="236" t="s">
        <v>135</v>
      </c>
    </row>
    <row r="598" s="14" customFormat="1">
      <c r="A598" s="14"/>
      <c r="B598" s="237"/>
      <c r="C598" s="238"/>
      <c r="D598" s="228" t="s">
        <v>145</v>
      </c>
      <c r="E598" s="239" t="s">
        <v>1</v>
      </c>
      <c r="F598" s="240" t="s">
        <v>78</v>
      </c>
      <c r="G598" s="238"/>
      <c r="H598" s="241">
        <v>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145</v>
      </c>
      <c r="AU598" s="247" t="s">
        <v>143</v>
      </c>
      <c r="AV598" s="14" t="s">
        <v>143</v>
      </c>
      <c r="AW598" s="14" t="s">
        <v>30</v>
      </c>
      <c r="AX598" s="14" t="s">
        <v>73</v>
      </c>
      <c r="AY598" s="247" t="s">
        <v>135</v>
      </c>
    </row>
    <row r="599" s="13" customFormat="1">
      <c r="A599" s="13"/>
      <c r="B599" s="226"/>
      <c r="C599" s="227"/>
      <c r="D599" s="228" t="s">
        <v>145</v>
      </c>
      <c r="E599" s="229" t="s">
        <v>1</v>
      </c>
      <c r="F599" s="230" t="s">
        <v>354</v>
      </c>
      <c r="G599" s="227"/>
      <c r="H599" s="229" t="s">
        <v>1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145</v>
      </c>
      <c r="AU599" s="236" t="s">
        <v>143</v>
      </c>
      <c r="AV599" s="13" t="s">
        <v>78</v>
      </c>
      <c r="AW599" s="13" t="s">
        <v>30</v>
      </c>
      <c r="AX599" s="13" t="s">
        <v>73</v>
      </c>
      <c r="AY599" s="236" t="s">
        <v>135</v>
      </c>
    </row>
    <row r="600" s="14" customFormat="1">
      <c r="A600" s="14"/>
      <c r="B600" s="237"/>
      <c r="C600" s="238"/>
      <c r="D600" s="228" t="s">
        <v>145</v>
      </c>
      <c r="E600" s="239" t="s">
        <v>1</v>
      </c>
      <c r="F600" s="240" t="s">
        <v>78</v>
      </c>
      <c r="G600" s="238"/>
      <c r="H600" s="241">
        <v>1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7" t="s">
        <v>145</v>
      </c>
      <c r="AU600" s="247" t="s">
        <v>143</v>
      </c>
      <c r="AV600" s="14" t="s">
        <v>143</v>
      </c>
      <c r="AW600" s="14" t="s">
        <v>30</v>
      </c>
      <c r="AX600" s="14" t="s">
        <v>73</v>
      </c>
      <c r="AY600" s="247" t="s">
        <v>135</v>
      </c>
    </row>
    <row r="601" s="15" customFormat="1">
      <c r="A601" s="15"/>
      <c r="B601" s="248"/>
      <c r="C601" s="249"/>
      <c r="D601" s="228" t="s">
        <v>145</v>
      </c>
      <c r="E601" s="250" t="s">
        <v>1</v>
      </c>
      <c r="F601" s="251" t="s">
        <v>148</v>
      </c>
      <c r="G601" s="249"/>
      <c r="H601" s="252">
        <v>2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8" t="s">
        <v>145</v>
      </c>
      <c r="AU601" s="258" t="s">
        <v>143</v>
      </c>
      <c r="AV601" s="15" t="s">
        <v>142</v>
      </c>
      <c r="AW601" s="15" t="s">
        <v>30</v>
      </c>
      <c r="AX601" s="15" t="s">
        <v>78</v>
      </c>
      <c r="AY601" s="258" t="s">
        <v>135</v>
      </c>
    </row>
    <row r="602" s="2" customFormat="1" ht="16.5" customHeight="1">
      <c r="A602" s="38"/>
      <c r="B602" s="39"/>
      <c r="C602" s="212" t="s">
        <v>659</v>
      </c>
      <c r="D602" s="212" t="s">
        <v>138</v>
      </c>
      <c r="E602" s="213" t="s">
        <v>660</v>
      </c>
      <c r="F602" s="214" t="s">
        <v>661</v>
      </c>
      <c r="G602" s="215" t="s">
        <v>157</v>
      </c>
      <c r="H602" s="216">
        <v>2</v>
      </c>
      <c r="I602" s="217"/>
      <c r="J602" s="218">
        <f>ROUND(I602*H602,2)</f>
        <v>0</v>
      </c>
      <c r="K602" s="219"/>
      <c r="L602" s="44"/>
      <c r="M602" s="220" t="s">
        <v>1</v>
      </c>
      <c r="N602" s="221" t="s">
        <v>39</v>
      </c>
      <c r="O602" s="91"/>
      <c r="P602" s="222">
        <f>O602*H602</f>
        <v>0</v>
      </c>
      <c r="Q602" s="222">
        <v>2.0000000000000002E-05</v>
      </c>
      <c r="R602" s="222">
        <f>Q602*H602</f>
        <v>4.0000000000000003E-05</v>
      </c>
      <c r="S602" s="222">
        <v>2.0000000000000002E-05</v>
      </c>
      <c r="T602" s="223">
        <f>S602*H602</f>
        <v>4.0000000000000003E-05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4" t="s">
        <v>253</v>
      </c>
      <c r="AT602" s="224" t="s">
        <v>138</v>
      </c>
      <c r="AU602" s="224" t="s">
        <v>143</v>
      </c>
      <c r="AY602" s="17" t="s">
        <v>135</v>
      </c>
      <c r="BE602" s="225">
        <f>IF(N602="základní",J602,0)</f>
        <v>0</v>
      </c>
      <c r="BF602" s="225">
        <f>IF(N602="snížená",J602,0)</f>
        <v>0</v>
      </c>
      <c r="BG602" s="225">
        <f>IF(N602="zákl. přenesená",J602,0)</f>
        <v>0</v>
      </c>
      <c r="BH602" s="225">
        <f>IF(N602="sníž. přenesená",J602,0)</f>
        <v>0</v>
      </c>
      <c r="BI602" s="225">
        <f>IF(N602="nulová",J602,0)</f>
        <v>0</v>
      </c>
      <c r="BJ602" s="17" t="s">
        <v>143</v>
      </c>
      <c r="BK602" s="225">
        <f>ROUND(I602*H602,2)</f>
        <v>0</v>
      </c>
      <c r="BL602" s="17" t="s">
        <v>253</v>
      </c>
      <c r="BM602" s="224" t="s">
        <v>662</v>
      </c>
    </row>
    <row r="603" s="14" customFormat="1">
      <c r="A603" s="14"/>
      <c r="B603" s="237"/>
      <c r="C603" s="238"/>
      <c r="D603" s="228" t="s">
        <v>145</v>
      </c>
      <c r="E603" s="239" t="s">
        <v>1</v>
      </c>
      <c r="F603" s="240" t="s">
        <v>143</v>
      </c>
      <c r="G603" s="238"/>
      <c r="H603" s="241">
        <v>2</v>
      </c>
      <c r="I603" s="242"/>
      <c r="J603" s="238"/>
      <c r="K603" s="238"/>
      <c r="L603" s="243"/>
      <c r="M603" s="244"/>
      <c r="N603" s="245"/>
      <c r="O603" s="245"/>
      <c r="P603" s="245"/>
      <c r="Q603" s="245"/>
      <c r="R603" s="245"/>
      <c r="S603" s="245"/>
      <c r="T603" s="246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7" t="s">
        <v>145</v>
      </c>
      <c r="AU603" s="247" t="s">
        <v>143</v>
      </c>
      <c r="AV603" s="14" t="s">
        <v>143</v>
      </c>
      <c r="AW603" s="14" t="s">
        <v>30</v>
      </c>
      <c r="AX603" s="14" t="s">
        <v>78</v>
      </c>
      <c r="AY603" s="247" t="s">
        <v>135</v>
      </c>
    </row>
    <row r="604" s="2" customFormat="1" ht="21.75" customHeight="1">
      <c r="A604" s="38"/>
      <c r="B604" s="39"/>
      <c r="C604" s="212" t="s">
        <v>663</v>
      </c>
      <c r="D604" s="212" t="s">
        <v>138</v>
      </c>
      <c r="E604" s="213" t="s">
        <v>664</v>
      </c>
      <c r="F604" s="214" t="s">
        <v>665</v>
      </c>
      <c r="G604" s="215" t="s">
        <v>328</v>
      </c>
      <c r="H604" s="216">
        <v>20</v>
      </c>
      <c r="I604" s="217"/>
      <c r="J604" s="218">
        <f>ROUND(I604*H604,2)</f>
        <v>0</v>
      </c>
      <c r="K604" s="219"/>
      <c r="L604" s="44"/>
      <c r="M604" s="220" t="s">
        <v>1</v>
      </c>
      <c r="N604" s="221" t="s">
        <v>39</v>
      </c>
      <c r="O604" s="91"/>
      <c r="P604" s="222">
        <f>O604*H604</f>
        <v>0</v>
      </c>
      <c r="Q604" s="222">
        <v>1.0000000000000001E-05</v>
      </c>
      <c r="R604" s="222">
        <f>Q604*H604</f>
        <v>0.00020000000000000001</v>
      </c>
      <c r="S604" s="222">
        <v>0</v>
      </c>
      <c r="T604" s="223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4" t="s">
        <v>253</v>
      </c>
      <c r="AT604" s="224" t="s">
        <v>138</v>
      </c>
      <c r="AU604" s="224" t="s">
        <v>143</v>
      </c>
      <c r="AY604" s="17" t="s">
        <v>135</v>
      </c>
      <c r="BE604" s="225">
        <f>IF(N604="základní",J604,0)</f>
        <v>0</v>
      </c>
      <c r="BF604" s="225">
        <f>IF(N604="snížená",J604,0)</f>
        <v>0</v>
      </c>
      <c r="BG604" s="225">
        <f>IF(N604="zákl. přenesená",J604,0)</f>
        <v>0</v>
      </c>
      <c r="BH604" s="225">
        <f>IF(N604="sníž. přenesená",J604,0)</f>
        <v>0</v>
      </c>
      <c r="BI604" s="225">
        <f>IF(N604="nulová",J604,0)</f>
        <v>0</v>
      </c>
      <c r="BJ604" s="17" t="s">
        <v>143</v>
      </c>
      <c r="BK604" s="225">
        <f>ROUND(I604*H604,2)</f>
        <v>0</v>
      </c>
      <c r="BL604" s="17" t="s">
        <v>253</v>
      </c>
      <c r="BM604" s="224" t="s">
        <v>666</v>
      </c>
    </row>
    <row r="605" s="14" customFormat="1">
      <c r="A605" s="14"/>
      <c r="B605" s="237"/>
      <c r="C605" s="238"/>
      <c r="D605" s="228" t="s">
        <v>145</v>
      </c>
      <c r="E605" s="239" t="s">
        <v>1</v>
      </c>
      <c r="F605" s="240" t="s">
        <v>273</v>
      </c>
      <c r="G605" s="238"/>
      <c r="H605" s="241">
        <v>20</v>
      </c>
      <c r="I605" s="242"/>
      <c r="J605" s="238"/>
      <c r="K605" s="238"/>
      <c r="L605" s="243"/>
      <c r="M605" s="244"/>
      <c r="N605" s="245"/>
      <c r="O605" s="245"/>
      <c r="P605" s="245"/>
      <c r="Q605" s="245"/>
      <c r="R605" s="245"/>
      <c r="S605" s="245"/>
      <c r="T605" s="24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7" t="s">
        <v>145</v>
      </c>
      <c r="AU605" s="247" t="s">
        <v>143</v>
      </c>
      <c r="AV605" s="14" t="s">
        <v>143</v>
      </c>
      <c r="AW605" s="14" t="s">
        <v>30</v>
      </c>
      <c r="AX605" s="14" t="s">
        <v>78</v>
      </c>
      <c r="AY605" s="247" t="s">
        <v>135</v>
      </c>
    </row>
    <row r="606" s="2" customFormat="1" ht="24.15" customHeight="1">
      <c r="A606" s="38"/>
      <c r="B606" s="39"/>
      <c r="C606" s="212" t="s">
        <v>667</v>
      </c>
      <c r="D606" s="212" t="s">
        <v>138</v>
      </c>
      <c r="E606" s="213" t="s">
        <v>668</v>
      </c>
      <c r="F606" s="214" t="s">
        <v>669</v>
      </c>
      <c r="G606" s="215" t="s">
        <v>328</v>
      </c>
      <c r="H606" s="216">
        <v>20</v>
      </c>
      <c r="I606" s="217"/>
      <c r="J606" s="218">
        <f>ROUND(I606*H606,2)</f>
        <v>0</v>
      </c>
      <c r="K606" s="219"/>
      <c r="L606" s="44"/>
      <c r="M606" s="220" t="s">
        <v>1</v>
      </c>
      <c r="N606" s="221" t="s">
        <v>39</v>
      </c>
      <c r="O606" s="91"/>
      <c r="P606" s="222">
        <f>O606*H606</f>
        <v>0</v>
      </c>
      <c r="Q606" s="222">
        <v>2.0000000000000002E-05</v>
      </c>
      <c r="R606" s="222">
        <f>Q606*H606</f>
        <v>0.00040000000000000002</v>
      </c>
      <c r="S606" s="222">
        <v>0</v>
      </c>
      <c r="T606" s="223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4" t="s">
        <v>253</v>
      </c>
      <c r="AT606" s="224" t="s">
        <v>138</v>
      </c>
      <c r="AU606" s="224" t="s">
        <v>143</v>
      </c>
      <c r="AY606" s="17" t="s">
        <v>135</v>
      </c>
      <c r="BE606" s="225">
        <f>IF(N606="základní",J606,0)</f>
        <v>0</v>
      </c>
      <c r="BF606" s="225">
        <f>IF(N606="snížená",J606,0)</f>
        <v>0</v>
      </c>
      <c r="BG606" s="225">
        <f>IF(N606="zákl. přenesená",J606,0)</f>
        <v>0</v>
      </c>
      <c r="BH606" s="225">
        <f>IF(N606="sníž. přenesená",J606,0)</f>
        <v>0</v>
      </c>
      <c r="BI606" s="225">
        <f>IF(N606="nulová",J606,0)</f>
        <v>0</v>
      </c>
      <c r="BJ606" s="17" t="s">
        <v>143</v>
      </c>
      <c r="BK606" s="225">
        <f>ROUND(I606*H606,2)</f>
        <v>0</v>
      </c>
      <c r="BL606" s="17" t="s">
        <v>253</v>
      </c>
      <c r="BM606" s="224" t="s">
        <v>670</v>
      </c>
    </row>
    <row r="607" s="14" customFormat="1">
      <c r="A607" s="14"/>
      <c r="B607" s="237"/>
      <c r="C607" s="238"/>
      <c r="D607" s="228" t="s">
        <v>145</v>
      </c>
      <c r="E607" s="239" t="s">
        <v>1</v>
      </c>
      <c r="F607" s="240" t="s">
        <v>273</v>
      </c>
      <c r="G607" s="238"/>
      <c r="H607" s="241">
        <v>20</v>
      </c>
      <c r="I607" s="242"/>
      <c r="J607" s="238"/>
      <c r="K607" s="238"/>
      <c r="L607" s="243"/>
      <c r="M607" s="244"/>
      <c r="N607" s="245"/>
      <c r="O607" s="245"/>
      <c r="P607" s="245"/>
      <c r="Q607" s="245"/>
      <c r="R607" s="245"/>
      <c r="S607" s="245"/>
      <c r="T607" s="24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7" t="s">
        <v>145</v>
      </c>
      <c r="AU607" s="247" t="s">
        <v>143</v>
      </c>
      <c r="AV607" s="14" t="s">
        <v>143</v>
      </c>
      <c r="AW607" s="14" t="s">
        <v>30</v>
      </c>
      <c r="AX607" s="14" t="s">
        <v>78</v>
      </c>
      <c r="AY607" s="247" t="s">
        <v>135</v>
      </c>
    </row>
    <row r="608" s="2" customFormat="1" ht="24.15" customHeight="1">
      <c r="A608" s="38"/>
      <c r="B608" s="39"/>
      <c r="C608" s="212" t="s">
        <v>671</v>
      </c>
      <c r="D608" s="212" t="s">
        <v>138</v>
      </c>
      <c r="E608" s="213" t="s">
        <v>672</v>
      </c>
      <c r="F608" s="214" t="s">
        <v>673</v>
      </c>
      <c r="G608" s="215" t="s">
        <v>141</v>
      </c>
      <c r="H608" s="216">
        <v>0.029000000000000001</v>
      </c>
      <c r="I608" s="217"/>
      <c r="J608" s="218">
        <f>ROUND(I608*H608,2)</f>
        <v>0</v>
      </c>
      <c r="K608" s="219"/>
      <c r="L608" s="44"/>
      <c r="M608" s="220" t="s">
        <v>1</v>
      </c>
      <c r="N608" s="221" t="s">
        <v>39</v>
      </c>
      <c r="O608" s="91"/>
      <c r="P608" s="222">
        <f>O608*H608</f>
        <v>0</v>
      </c>
      <c r="Q608" s="222">
        <v>0</v>
      </c>
      <c r="R608" s="222">
        <f>Q608*H608</f>
        <v>0</v>
      </c>
      <c r="S608" s="222">
        <v>0</v>
      </c>
      <c r="T608" s="223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4" t="s">
        <v>253</v>
      </c>
      <c r="AT608" s="224" t="s">
        <v>138</v>
      </c>
      <c r="AU608" s="224" t="s">
        <v>143</v>
      </c>
      <c r="AY608" s="17" t="s">
        <v>135</v>
      </c>
      <c r="BE608" s="225">
        <f>IF(N608="základní",J608,0)</f>
        <v>0</v>
      </c>
      <c r="BF608" s="225">
        <f>IF(N608="snížená",J608,0)</f>
        <v>0</v>
      </c>
      <c r="BG608" s="225">
        <f>IF(N608="zákl. přenesená",J608,0)</f>
        <v>0</v>
      </c>
      <c r="BH608" s="225">
        <f>IF(N608="sníž. přenesená",J608,0)</f>
        <v>0</v>
      </c>
      <c r="BI608" s="225">
        <f>IF(N608="nulová",J608,0)</f>
        <v>0</v>
      </c>
      <c r="BJ608" s="17" t="s">
        <v>143</v>
      </c>
      <c r="BK608" s="225">
        <f>ROUND(I608*H608,2)</f>
        <v>0</v>
      </c>
      <c r="BL608" s="17" t="s">
        <v>253</v>
      </c>
      <c r="BM608" s="224" t="s">
        <v>674</v>
      </c>
    </row>
    <row r="609" s="2" customFormat="1" ht="33" customHeight="1">
      <c r="A609" s="38"/>
      <c r="B609" s="39"/>
      <c r="C609" s="212" t="s">
        <v>675</v>
      </c>
      <c r="D609" s="212" t="s">
        <v>138</v>
      </c>
      <c r="E609" s="213" t="s">
        <v>676</v>
      </c>
      <c r="F609" s="214" t="s">
        <v>677</v>
      </c>
      <c r="G609" s="215" t="s">
        <v>141</v>
      </c>
      <c r="H609" s="216">
        <v>0.058000000000000003</v>
      </c>
      <c r="I609" s="217"/>
      <c r="J609" s="218">
        <f>ROUND(I609*H609,2)</f>
        <v>0</v>
      </c>
      <c r="K609" s="219"/>
      <c r="L609" s="44"/>
      <c r="M609" s="220" t="s">
        <v>1</v>
      </c>
      <c r="N609" s="221" t="s">
        <v>39</v>
      </c>
      <c r="O609" s="91"/>
      <c r="P609" s="222">
        <f>O609*H609</f>
        <v>0</v>
      </c>
      <c r="Q609" s="222">
        <v>0</v>
      </c>
      <c r="R609" s="222">
        <f>Q609*H609</f>
        <v>0</v>
      </c>
      <c r="S609" s="222">
        <v>0</v>
      </c>
      <c r="T609" s="223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24" t="s">
        <v>253</v>
      </c>
      <c r="AT609" s="224" t="s">
        <v>138</v>
      </c>
      <c r="AU609" s="224" t="s">
        <v>143</v>
      </c>
      <c r="AY609" s="17" t="s">
        <v>135</v>
      </c>
      <c r="BE609" s="225">
        <f>IF(N609="základní",J609,0)</f>
        <v>0</v>
      </c>
      <c r="BF609" s="225">
        <f>IF(N609="snížená",J609,0)</f>
        <v>0</v>
      </c>
      <c r="BG609" s="225">
        <f>IF(N609="zákl. přenesená",J609,0)</f>
        <v>0</v>
      </c>
      <c r="BH609" s="225">
        <f>IF(N609="sníž. přenesená",J609,0)</f>
        <v>0</v>
      </c>
      <c r="BI609" s="225">
        <f>IF(N609="nulová",J609,0)</f>
        <v>0</v>
      </c>
      <c r="BJ609" s="17" t="s">
        <v>143</v>
      </c>
      <c r="BK609" s="225">
        <f>ROUND(I609*H609,2)</f>
        <v>0</v>
      </c>
      <c r="BL609" s="17" t="s">
        <v>253</v>
      </c>
      <c r="BM609" s="224" t="s">
        <v>678</v>
      </c>
    </row>
    <row r="610" s="14" customFormat="1">
      <c r="A610" s="14"/>
      <c r="B610" s="237"/>
      <c r="C610" s="238"/>
      <c r="D610" s="228" t="s">
        <v>145</v>
      </c>
      <c r="E610" s="238"/>
      <c r="F610" s="240" t="s">
        <v>679</v>
      </c>
      <c r="G610" s="238"/>
      <c r="H610" s="241">
        <v>0.058000000000000003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145</v>
      </c>
      <c r="AU610" s="247" t="s">
        <v>143</v>
      </c>
      <c r="AV610" s="14" t="s">
        <v>143</v>
      </c>
      <c r="AW610" s="14" t="s">
        <v>4</v>
      </c>
      <c r="AX610" s="14" t="s">
        <v>78</v>
      </c>
      <c r="AY610" s="247" t="s">
        <v>135</v>
      </c>
    </row>
    <row r="611" s="12" customFormat="1" ht="22.8" customHeight="1">
      <c r="A611" s="12"/>
      <c r="B611" s="196"/>
      <c r="C611" s="197"/>
      <c r="D611" s="198" t="s">
        <v>72</v>
      </c>
      <c r="E611" s="210" t="s">
        <v>680</v>
      </c>
      <c r="F611" s="210" t="s">
        <v>681</v>
      </c>
      <c r="G611" s="197"/>
      <c r="H611" s="197"/>
      <c r="I611" s="200"/>
      <c r="J611" s="211">
        <f>BK611</f>
        <v>0</v>
      </c>
      <c r="K611" s="197"/>
      <c r="L611" s="202"/>
      <c r="M611" s="203"/>
      <c r="N611" s="204"/>
      <c r="O611" s="204"/>
      <c r="P611" s="205">
        <f>SUM(P612:P672)</f>
        <v>0</v>
      </c>
      <c r="Q611" s="204"/>
      <c r="R611" s="205">
        <f>SUM(R612:R672)</f>
        <v>0.17954000000000001</v>
      </c>
      <c r="S611" s="204"/>
      <c r="T611" s="206">
        <f>SUM(T612:T672)</f>
        <v>0.10997999999999999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207" t="s">
        <v>143</v>
      </c>
      <c r="AT611" s="208" t="s">
        <v>72</v>
      </c>
      <c r="AU611" s="208" t="s">
        <v>78</v>
      </c>
      <c r="AY611" s="207" t="s">
        <v>135</v>
      </c>
      <c r="BK611" s="209">
        <f>SUM(BK612:BK672)</f>
        <v>0</v>
      </c>
    </row>
    <row r="612" s="2" customFormat="1" ht="16.5" customHeight="1">
      <c r="A612" s="38"/>
      <c r="B612" s="39"/>
      <c r="C612" s="212" t="s">
        <v>682</v>
      </c>
      <c r="D612" s="212" t="s">
        <v>138</v>
      </c>
      <c r="E612" s="213" t="s">
        <v>683</v>
      </c>
      <c r="F612" s="214" t="s">
        <v>684</v>
      </c>
      <c r="G612" s="215" t="s">
        <v>586</v>
      </c>
      <c r="H612" s="216">
        <v>1</v>
      </c>
      <c r="I612" s="217"/>
      <c r="J612" s="218">
        <f>ROUND(I612*H612,2)</f>
        <v>0</v>
      </c>
      <c r="K612" s="219"/>
      <c r="L612" s="44"/>
      <c r="M612" s="220" t="s">
        <v>1</v>
      </c>
      <c r="N612" s="221" t="s">
        <v>39</v>
      </c>
      <c r="O612" s="91"/>
      <c r="P612" s="222">
        <f>O612*H612</f>
        <v>0</v>
      </c>
      <c r="Q612" s="222">
        <v>0</v>
      </c>
      <c r="R612" s="222">
        <f>Q612*H612</f>
        <v>0</v>
      </c>
      <c r="S612" s="222">
        <v>0.034200000000000001</v>
      </c>
      <c r="T612" s="223">
        <f>S612*H612</f>
        <v>0.034200000000000001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4" t="s">
        <v>253</v>
      </c>
      <c r="AT612" s="224" t="s">
        <v>138</v>
      </c>
      <c r="AU612" s="224" t="s">
        <v>143</v>
      </c>
      <c r="AY612" s="17" t="s">
        <v>135</v>
      </c>
      <c r="BE612" s="225">
        <f>IF(N612="základní",J612,0)</f>
        <v>0</v>
      </c>
      <c r="BF612" s="225">
        <f>IF(N612="snížená",J612,0)</f>
        <v>0</v>
      </c>
      <c r="BG612" s="225">
        <f>IF(N612="zákl. přenesená",J612,0)</f>
        <v>0</v>
      </c>
      <c r="BH612" s="225">
        <f>IF(N612="sníž. přenesená",J612,0)</f>
        <v>0</v>
      </c>
      <c r="BI612" s="225">
        <f>IF(N612="nulová",J612,0)</f>
        <v>0</v>
      </c>
      <c r="BJ612" s="17" t="s">
        <v>143</v>
      </c>
      <c r="BK612" s="225">
        <f>ROUND(I612*H612,2)</f>
        <v>0</v>
      </c>
      <c r="BL612" s="17" t="s">
        <v>253</v>
      </c>
      <c r="BM612" s="224" t="s">
        <v>685</v>
      </c>
    </row>
    <row r="613" s="2" customFormat="1" ht="21.75" customHeight="1">
      <c r="A613" s="38"/>
      <c r="B613" s="39"/>
      <c r="C613" s="212" t="s">
        <v>686</v>
      </c>
      <c r="D613" s="212" t="s">
        <v>138</v>
      </c>
      <c r="E613" s="213" t="s">
        <v>687</v>
      </c>
      <c r="F613" s="214" t="s">
        <v>688</v>
      </c>
      <c r="G613" s="215" t="s">
        <v>157</v>
      </c>
      <c r="H613" s="216">
        <v>1</v>
      </c>
      <c r="I613" s="217"/>
      <c r="J613" s="218">
        <f>ROUND(I613*H613,2)</f>
        <v>0</v>
      </c>
      <c r="K613" s="219"/>
      <c r="L613" s="44"/>
      <c r="M613" s="220" t="s">
        <v>1</v>
      </c>
      <c r="N613" s="221" t="s">
        <v>39</v>
      </c>
      <c r="O613" s="91"/>
      <c r="P613" s="222">
        <f>O613*H613</f>
        <v>0</v>
      </c>
      <c r="Q613" s="222">
        <v>0.0011900000000000001</v>
      </c>
      <c r="R613" s="222">
        <f>Q613*H613</f>
        <v>0.0011900000000000001</v>
      </c>
      <c r="S613" s="222">
        <v>0</v>
      </c>
      <c r="T613" s="223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4" t="s">
        <v>253</v>
      </c>
      <c r="AT613" s="224" t="s">
        <v>138</v>
      </c>
      <c r="AU613" s="224" t="s">
        <v>143</v>
      </c>
      <c r="AY613" s="17" t="s">
        <v>135</v>
      </c>
      <c r="BE613" s="225">
        <f>IF(N613="základní",J613,0)</f>
        <v>0</v>
      </c>
      <c r="BF613" s="225">
        <f>IF(N613="snížená",J613,0)</f>
        <v>0</v>
      </c>
      <c r="BG613" s="225">
        <f>IF(N613="zákl. přenesená",J613,0)</f>
        <v>0</v>
      </c>
      <c r="BH613" s="225">
        <f>IF(N613="sníž. přenesená",J613,0)</f>
        <v>0</v>
      </c>
      <c r="BI613" s="225">
        <f>IF(N613="nulová",J613,0)</f>
        <v>0</v>
      </c>
      <c r="BJ613" s="17" t="s">
        <v>143</v>
      </c>
      <c r="BK613" s="225">
        <f>ROUND(I613*H613,2)</f>
        <v>0</v>
      </c>
      <c r="BL613" s="17" t="s">
        <v>253</v>
      </c>
      <c r="BM613" s="224" t="s">
        <v>689</v>
      </c>
    </row>
    <row r="614" s="2" customFormat="1" ht="21.75" customHeight="1">
      <c r="A614" s="38"/>
      <c r="B614" s="39"/>
      <c r="C614" s="259" t="s">
        <v>690</v>
      </c>
      <c r="D614" s="259" t="s">
        <v>149</v>
      </c>
      <c r="E614" s="260" t="s">
        <v>691</v>
      </c>
      <c r="F614" s="261" t="s">
        <v>692</v>
      </c>
      <c r="G614" s="262" t="s">
        <v>157</v>
      </c>
      <c r="H614" s="263">
        <v>1</v>
      </c>
      <c r="I614" s="264"/>
      <c r="J614" s="265">
        <f>ROUND(I614*H614,2)</f>
        <v>0</v>
      </c>
      <c r="K614" s="266"/>
      <c r="L614" s="267"/>
      <c r="M614" s="268" t="s">
        <v>1</v>
      </c>
      <c r="N614" s="269" t="s">
        <v>39</v>
      </c>
      <c r="O614" s="91"/>
      <c r="P614" s="222">
        <f>O614*H614</f>
        <v>0</v>
      </c>
      <c r="Q614" s="222">
        <v>0.023</v>
      </c>
      <c r="R614" s="222">
        <f>Q614*H614</f>
        <v>0.023</v>
      </c>
      <c r="S614" s="222">
        <v>0</v>
      </c>
      <c r="T614" s="223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24" t="s">
        <v>332</v>
      </c>
      <c r="AT614" s="224" t="s">
        <v>149</v>
      </c>
      <c r="AU614" s="224" t="s">
        <v>143</v>
      </c>
      <c r="AY614" s="17" t="s">
        <v>135</v>
      </c>
      <c r="BE614" s="225">
        <f>IF(N614="základní",J614,0)</f>
        <v>0</v>
      </c>
      <c r="BF614" s="225">
        <f>IF(N614="snížená",J614,0)</f>
        <v>0</v>
      </c>
      <c r="BG614" s="225">
        <f>IF(N614="zákl. přenesená",J614,0)</f>
        <v>0</v>
      </c>
      <c r="BH614" s="225">
        <f>IF(N614="sníž. přenesená",J614,0)</f>
        <v>0</v>
      </c>
      <c r="BI614" s="225">
        <f>IF(N614="nulová",J614,0)</f>
        <v>0</v>
      </c>
      <c r="BJ614" s="17" t="s">
        <v>143</v>
      </c>
      <c r="BK614" s="225">
        <f>ROUND(I614*H614,2)</f>
        <v>0</v>
      </c>
      <c r="BL614" s="17" t="s">
        <v>253</v>
      </c>
      <c r="BM614" s="224" t="s">
        <v>693</v>
      </c>
    </row>
    <row r="615" s="2" customFormat="1" ht="16.5" customHeight="1">
      <c r="A615" s="38"/>
      <c r="B615" s="39"/>
      <c r="C615" s="212" t="s">
        <v>694</v>
      </c>
      <c r="D615" s="212" t="s">
        <v>138</v>
      </c>
      <c r="E615" s="213" t="s">
        <v>695</v>
      </c>
      <c r="F615" s="214" t="s">
        <v>696</v>
      </c>
      <c r="G615" s="215" t="s">
        <v>157</v>
      </c>
      <c r="H615" s="216">
        <v>1</v>
      </c>
      <c r="I615" s="217"/>
      <c r="J615" s="218">
        <f>ROUND(I615*H615,2)</f>
        <v>0</v>
      </c>
      <c r="K615" s="219"/>
      <c r="L615" s="44"/>
      <c r="M615" s="220" t="s">
        <v>1</v>
      </c>
      <c r="N615" s="221" t="s">
        <v>39</v>
      </c>
      <c r="O615" s="91"/>
      <c r="P615" s="222">
        <f>O615*H615</f>
        <v>0</v>
      </c>
      <c r="Q615" s="222">
        <v>0</v>
      </c>
      <c r="R615" s="222">
        <f>Q615*H615</f>
        <v>0</v>
      </c>
      <c r="S615" s="222">
        <v>0</v>
      </c>
      <c r="T615" s="223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4" t="s">
        <v>253</v>
      </c>
      <c r="AT615" s="224" t="s">
        <v>138</v>
      </c>
      <c r="AU615" s="224" t="s">
        <v>143</v>
      </c>
      <c r="AY615" s="17" t="s">
        <v>135</v>
      </c>
      <c r="BE615" s="225">
        <f>IF(N615="základní",J615,0)</f>
        <v>0</v>
      </c>
      <c r="BF615" s="225">
        <f>IF(N615="snížená",J615,0)</f>
        <v>0</v>
      </c>
      <c r="BG615" s="225">
        <f>IF(N615="zákl. přenesená",J615,0)</f>
        <v>0</v>
      </c>
      <c r="BH615" s="225">
        <f>IF(N615="sníž. přenesená",J615,0)</f>
        <v>0</v>
      </c>
      <c r="BI615" s="225">
        <f>IF(N615="nulová",J615,0)</f>
        <v>0</v>
      </c>
      <c r="BJ615" s="17" t="s">
        <v>143</v>
      </c>
      <c r="BK615" s="225">
        <f>ROUND(I615*H615,2)</f>
        <v>0</v>
      </c>
      <c r="BL615" s="17" t="s">
        <v>253</v>
      </c>
      <c r="BM615" s="224" t="s">
        <v>697</v>
      </c>
    </row>
    <row r="616" s="14" customFormat="1">
      <c r="A616" s="14"/>
      <c r="B616" s="237"/>
      <c r="C616" s="238"/>
      <c r="D616" s="228" t="s">
        <v>145</v>
      </c>
      <c r="E616" s="239" t="s">
        <v>1</v>
      </c>
      <c r="F616" s="240" t="s">
        <v>78</v>
      </c>
      <c r="G616" s="238"/>
      <c r="H616" s="241">
        <v>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145</v>
      </c>
      <c r="AU616" s="247" t="s">
        <v>143</v>
      </c>
      <c r="AV616" s="14" t="s">
        <v>143</v>
      </c>
      <c r="AW616" s="14" t="s">
        <v>30</v>
      </c>
      <c r="AX616" s="14" t="s">
        <v>78</v>
      </c>
      <c r="AY616" s="247" t="s">
        <v>135</v>
      </c>
    </row>
    <row r="617" s="2" customFormat="1" ht="21.75" customHeight="1">
      <c r="A617" s="38"/>
      <c r="B617" s="39"/>
      <c r="C617" s="259" t="s">
        <v>698</v>
      </c>
      <c r="D617" s="259" t="s">
        <v>149</v>
      </c>
      <c r="E617" s="260" t="s">
        <v>699</v>
      </c>
      <c r="F617" s="261" t="s">
        <v>700</v>
      </c>
      <c r="G617" s="262" t="s">
        <v>157</v>
      </c>
      <c r="H617" s="263">
        <v>1</v>
      </c>
      <c r="I617" s="264"/>
      <c r="J617" s="265">
        <f>ROUND(I617*H617,2)</f>
        <v>0</v>
      </c>
      <c r="K617" s="266"/>
      <c r="L617" s="267"/>
      <c r="M617" s="268" t="s">
        <v>1</v>
      </c>
      <c r="N617" s="269" t="s">
        <v>39</v>
      </c>
      <c r="O617" s="91"/>
      <c r="P617" s="222">
        <f>O617*H617</f>
        <v>0</v>
      </c>
      <c r="Q617" s="222">
        <v>0.0022000000000000001</v>
      </c>
      <c r="R617" s="222">
        <f>Q617*H617</f>
        <v>0.0022000000000000001</v>
      </c>
      <c r="S617" s="222">
        <v>0</v>
      </c>
      <c r="T617" s="223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24" t="s">
        <v>332</v>
      </c>
      <c r="AT617" s="224" t="s">
        <v>149</v>
      </c>
      <c r="AU617" s="224" t="s">
        <v>143</v>
      </c>
      <c r="AY617" s="17" t="s">
        <v>135</v>
      </c>
      <c r="BE617" s="225">
        <f>IF(N617="základní",J617,0)</f>
        <v>0</v>
      </c>
      <c r="BF617" s="225">
        <f>IF(N617="snížená",J617,0)</f>
        <v>0</v>
      </c>
      <c r="BG617" s="225">
        <f>IF(N617="zákl. přenesená",J617,0)</f>
        <v>0</v>
      </c>
      <c r="BH617" s="225">
        <f>IF(N617="sníž. přenesená",J617,0)</f>
        <v>0</v>
      </c>
      <c r="BI617" s="225">
        <f>IF(N617="nulová",J617,0)</f>
        <v>0</v>
      </c>
      <c r="BJ617" s="17" t="s">
        <v>143</v>
      </c>
      <c r="BK617" s="225">
        <f>ROUND(I617*H617,2)</f>
        <v>0</v>
      </c>
      <c r="BL617" s="17" t="s">
        <v>253</v>
      </c>
      <c r="BM617" s="224" t="s">
        <v>701</v>
      </c>
    </row>
    <row r="618" s="2" customFormat="1" ht="16.5" customHeight="1">
      <c r="A618" s="38"/>
      <c r="B618" s="39"/>
      <c r="C618" s="212" t="s">
        <v>702</v>
      </c>
      <c r="D618" s="212" t="s">
        <v>138</v>
      </c>
      <c r="E618" s="213" t="s">
        <v>703</v>
      </c>
      <c r="F618" s="214" t="s">
        <v>704</v>
      </c>
      <c r="G618" s="215" t="s">
        <v>586</v>
      </c>
      <c r="H618" s="216">
        <v>1</v>
      </c>
      <c r="I618" s="217"/>
      <c r="J618" s="218">
        <f>ROUND(I618*H618,2)</f>
        <v>0</v>
      </c>
      <c r="K618" s="219"/>
      <c r="L618" s="44"/>
      <c r="M618" s="220" t="s">
        <v>1</v>
      </c>
      <c r="N618" s="221" t="s">
        <v>39</v>
      </c>
      <c r="O618" s="91"/>
      <c r="P618" s="222">
        <f>O618*H618</f>
        <v>0</v>
      </c>
      <c r="Q618" s="222">
        <v>0</v>
      </c>
      <c r="R618" s="222">
        <f>Q618*H618</f>
        <v>0</v>
      </c>
      <c r="S618" s="222">
        <v>0.019460000000000002</v>
      </c>
      <c r="T618" s="223">
        <f>S618*H618</f>
        <v>0.019460000000000002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24" t="s">
        <v>253</v>
      </c>
      <c r="AT618" s="224" t="s">
        <v>138</v>
      </c>
      <c r="AU618" s="224" t="s">
        <v>143</v>
      </c>
      <c r="AY618" s="17" t="s">
        <v>135</v>
      </c>
      <c r="BE618" s="225">
        <f>IF(N618="základní",J618,0)</f>
        <v>0</v>
      </c>
      <c r="BF618" s="225">
        <f>IF(N618="snížená",J618,0)</f>
        <v>0</v>
      </c>
      <c r="BG618" s="225">
        <f>IF(N618="zákl. přenesená",J618,0)</f>
        <v>0</v>
      </c>
      <c r="BH618" s="225">
        <f>IF(N618="sníž. přenesená",J618,0)</f>
        <v>0</v>
      </c>
      <c r="BI618" s="225">
        <f>IF(N618="nulová",J618,0)</f>
        <v>0</v>
      </c>
      <c r="BJ618" s="17" t="s">
        <v>143</v>
      </c>
      <c r="BK618" s="225">
        <f>ROUND(I618*H618,2)</f>
        <v>0</v>
      </c>
      <c r="BL618" s="17" t="s">
        <v>253</v>
      </c>
      <c r="BM618" s="224" t="s">
        <v>705</v>
      </c>
    </row>
    <row r="619" s="2" customFormat="1" ht="21.75" customHeight="1">
      <c r="A619" s="38"/>
      <c r="B619" s="39"/>
      <c r="C619" s="212" t="s">
        <v>706</v>
      </c>
      <c r="D619" s="212" t="s">
        <v>138</v>
      </c>
      <c r="E619" s="213" t="s">
        <v>707</v>
      </c>
      <c r="F619" s="214" t="s">
        <v>708</v>
      </c>
      <c r="G619" s="215" t="s">
        <v>586</v>
      </c>
      <c r="H619" s="216">
        <v>1</v>
      </c>
      <c r="I619" s="217"/>
      <c r="J619" s="218">
        <f>ROUND(I619*H619,2)</f>
        <v>0</v>
      </c>
      <c r="K619" s="219"/>
      <c r="L619" s="44"/>
      <c r="M619" s="220" t="s">
        <v>1</v>
      </c>
      <c r="N619" s="221" t="s">
        <v>39</v>
      </c>
      <c r="O619" s="91"/>
      <c r="P619" s="222">
        <f>O619*H619</f>
        <v>0</v>
      </c>
      <c r="Q619" s="222">
        <v>0.00173</v>
      </c>
      <c r="R619" s="222">
        <f>Q619*H619</f>
        <v>0.00173</v>
      </c>
      <c r="S619" s="222">
        <v>0</v>
      </c>
      <c r="T619" s="223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4" t="s">
        <v>253</v>
      </c>
      <c r="AT619" s="224" t="s">
        <v>138</v>
      </c>
      <c r="AU619" s="224" t="s">
        <v>143</v>
      </c>
      <c r="AY619" s="17" t="s">
        <v>135</v>
      </c>
      <c r="BE619" s="225">
        <f>IF(N619="základní",J619,0)</f>
        <v>0</v>
      </c>
      <c r="BF619" s="225">
        <f>IF(N619="snížená",J619,0)</f>
        <v>0</v>
      </c>
      <c r="BG619" s="225">
        <f>IF(N619="zákl. přenesená",J619,0)</f>
        <v>0</v>
      </c>
      <c r="BH619" s="225">
        <f>IF(N619="sníž. přenesená",J619,0)</f>
        <v>0</v>
      </c>
      <c r="BI619" s="225">
        <f>IF(N619="nulová",J619,0)</f>
        <v>0</v>
      </c>
      <c r="BJ619" s="17" t="s">
        <v>143</v>
      </c>
      <c r="BK619" s="225">
        <f>ROUND(I619*H619,2)</f>
        <v>0</v>
      </c>
      <c r="BL619" s="17" t="s">
        <v>253</v>
      </c>
      <c r="BM619" s="224" t="s">
        <v>709</v>
      </c>
    </row>
    <row r="620" s="2" customFormat="1" ht="24.15" customHeight="1">
      <c r="A620" s="38"/>
      <c r="B620" s="39"/>
      <c r="C620" s="259" t="s">
        <v>710</v>
      </c>
      <c r="D620" s="259" t="s">
        <v>149</v>
      </c>
      <c r="E620" s="260" t="s">
        <v>711</v>
      </c>
      <c r="F620" s="261" t="s">
        <v>712</v>
      </c>
      <c r="G620" s="262" t="s">
        <v>157</v>
      </c>
      <c r="H620" s="263">
        <v>1</v>
      </c>
      <c r="I620" s="264"/>
      <c r="J620" s="265">
        <f>ROUND(I620*H620,2)</f>
        <v>0</v>
      </c>
      <c r="K620" s="266"/>
      <c r="L620" s="267"/>
      <c r="M620" s="268" t="s">
        <v>1</v>
      </c>
      <c r="N620" s="269" t="s">
        <v>39</v>
      </c>
      <c r="O620" s="91"/>
      <c r="P620" s="222">
        <f>O620*H620</f>
        <v>0</v>
      </c>
      <c r="Q620" s="222">
        <v>0.017000000000000001</v>
      </c>
      <c r="R620" s="222">
        <f>Q620*H620</f>
        <v>0.017000000000000001</v>
      </c>
      <c r="S620" s="222">
        <v>0</v>
      </c>
      <c r="T620" s="223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24" t="s">
        <v>332</v>
      </c>
      <c r="AT620" s="224" t="s">
        <v>149</v>
      </c>
      <c r="AU620" s="224" t="s">
        <v>143</v>
      </c>
      <c r="AY620" s="17" t="s">
        <v>135</v>
      </c>
      <c r="BE620" s="225">
        <f>IF(N620="základní",J620,0)</f>
        <v>0</v>
      </c>
      <c r="BF620" s="225">
        <f>IF(N620="snížená",J620,0)</f>
        <v>0</v>
      </c>
      <c r="BG620" s="225">
        <f>IF(N620="zákl. přenesená",J620,0)</f>
        <v>0</v>
      </c>
      <c r="BH620" s="225">
        <f>IF(N620="sníž. přenesená",J620,0)</f>
        <v>0</v>
      </c>
      <c r="BI620" s="225">
        <f>IF(N620="nulová",J620,0)</f>
        <v>0</v>
      </c>
      <c r="BJ620" s="17" t="s">
        <v>143</v>
      </c>
      <c r="BK620" s="225">
        <f>ROUND(I620*H620,2)</f>
        <v>0</v>
      </c>
      <c r="BL620" s="17" t="s">
        <v>253</v>
      </c>
      <c r="BM620" s="224" t="s">
        <v>713</v>
      </c>
    </row>
    <row r="621" s="2" customFormat="1" ht="16.5" customHeight="1">
      <c r="A621" s="38"/>
      <c r="B621" s="39"/>
      <c r="C621" s="212" t="s">
        <v>714</v>
      </c>
      <c r="D621" s="212" t="s">
        <v>138</v>
      </c>
      <c r="E621" s="213" t="s">
        <v>715</v>
      </c>
      <c r="F621" s="214" t="s">
        <v>716</v>
      </c>
      <c r="G621" s="215" t="s">
        <v>586</v>
      </c>
      <c r="H621" s="216">
        <v>1</v>
      </c>
      <c r="I621" s="217"/>
      <c r="J621" s="218">
        <f>ROUND(I621*H621,2)</f>
        <v>0</v>
      </c>
      <c r="K621" s="219"/>
      <c r="L621" s="44"/>
      <c r="M621" s="220" t="s">
        <v>1</v>
      </c>
      <c r="N621" s="221" t="s">
        <v>39</v>
      </c>
      <c r="O621" s="91"/>
      <c r="P621" s="222">
        <f>O621*H621</f>
        <v>0</v>
      </c>
      <c r="Q621" s="222">
        <v>0</v>
      </c>
      <c r="R621" s="222">
        <f>Q621*H621</f>
        <v>0</v>
      </c>
      <c r="S621" s="222">
        <v>0.032899999999999999</v>
      </c>
      <c r="T621" s="223">
        <f>S621*H621</f>
        <v>0.032899999999999999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4" t="s">
        <v>253</v>
      </c>
      <c r="AT621" s="224" t="s">
        <v>138</v>
      </c>
      <c r="AU621" s="224" t="s">
        <v>143</v>
      </c>
      <c r="AY621" s="17" t="s">
        <v>135</v>
      </c>
      <c r="BE621" s="225">
        <f>IF(N621="základní",J621,0)</f>
        <v>0</v>
      </c>
      <c r="BF621" s="225">
        <f>IF(N621="snížená",J621,0)</f>
        <v>0</v>
      </c>
      <c r="BG621" s="225">
        <f>IF(N621="zákl. přenesená",J621,0)</f>
        <v>0</v>
      </c>
      <c r="BH621" s="225">
        <f>IF(N621="sníž. přenesená",J621,0)</f>
        <v>0</v>
      </c>
      <c r="BI621" s="225">
        <f>IF(N621="nulová",J621,0)</f>
        <v>0</v>
      </c>
      <c r="BJ621" s="17" t="s">
        <v>143</v>
      </c>
      <c r="BK621" s="225">
        <f>ROUND(I621*H621,2)</f>
        <v>0</v>
      </c>
      <c r="BL621" s="17" t="s">
        <v>253</v>
      </c>
      <c r="BM621" s="224" t="s">
        <v>717</v>
      </c>
    </row>
    <row r="622" s="2" customFormat="1" ht="16.5" customHeight="1">
      <c r="A622" s="38"/>
      <c r="B622" s="39"/>
      <c r="C622" s="212" t="s">
        <v>718</v>
      </c>
      <c r="D622" s="212" t="s">
        <v>138</v>
      </c>
      <c r="E622" s="213" t="s">
        <v>719</v>
      </c>
      <c r="F622" s="214" t="s">
        <v>720</v>
      </c>
      <c r="G622" s="215" t="s">
        <v>586</v>
      </c>
      <c r="H622" s="216">
        <v>1</v>
      </c>
      <c r="I622" s="217"/>
      <c r="J622" s="218">
        <f>ROUND(I622*H622,2)</f>
        <v>0</v>
      </c>
      <c r="K622" s="219"/>
      <c r="L622" s="44"/>
      <c r="M622" s="220" t="s">
        <v>1</v>
      </c>
      <c r="N622" s="221" t="s">
        <v>39</v>
      </c>
      <c r="O622" s="91"/>
      <c r="P622" s="222">
        <f>O622*H622</f>
        <v>0</v>
      </c>
      <c r="Q622" s="222">
        <v>0.0063299999999999997</v>
      </c>
      <c r="R622" s="222">
        <f>Q622*H622</f>
        <v>0.0063299999999999997</v>
      </c>
      <c r="S622" s="222">
        <v>0</v>
      </c>
      <c r="T622" s="223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4" t="s">
        <v>253</v>
      </c>
      <c r="AT622" s="224" t="s">
        <v>138</v>
      </c>
      <c r="AU622" s="224" t="s">
        <v>143</v>
      </c>
      <c r="AY622" s="17" t="s">
        <v>135</v>
      </c>
      <c r="BE622" s="225">
        <f>IF(N622="základní",J622,0)</f>
        <v>0</v>
      </c>
      <c r="BF622" s="225">
        <f>IF(N622="snížená",J622,0)</f>
        <v>0</v>
      </c>
      <c r="BG622" s="225">
        <f>IF(N622="zákl. přenesená",J622,0)</f>
        <v>0</v>
      </c>
      <c r="BH622" s="225">
        <f>IF(N622="sníž. přenesená",J622,0)</f>
        <v>0</v>
      </c>
      <c r="BI622" s="225">
        <f>IF(N622="nulová",J622,0)</f>
        <v>0</v>
      </c>
      <c r="BJ622" s="17" t="s">
        <v>143</v>
      </c>
      <c r="BK622" s="225">
        <f>ROUND(I622*H622,2)</f>
        <v>0</v>
      </c>
      <c r="BL622" s="17" t="s">
        <v>253</v>
      </c>
      <c r="BM622" s="224" t="s">
        <v>721</v>
      </c>
    </row>
    <row r="623" s="2" customFormat="1" ht="24.15" customHeight="1">
      <c r="A623" s="38"/>
      <c r="B623" s="39"/>
      <c r="C623" s="259" t="s">
        <v>722</v>
      </c>
      <c r="D623" s="259" t="s">
        <v>149</v>
      </c>
      <c r="E623" s="260" t="s">
        <v>723</v>
      </c>
      <c r="F623" s="261" t="s">
        <v>724</v>
      </c>
      <c r="G623" s="262" t="s">
        <v>157</v>
      </c>
      <c r="H623" s="263">
        <v>1</v>
      </c>
      <c r="I623" s="264"/>
      <c r="J623" s="265">
        <f>ROUND(I623*H623,2)</f>
        <v>0</v>
      </c>
      <c r="K623" s="266"/>
      <c r="L623" s="267"/>
      <c r="M623" s="268" t="s">
        <v>1</v>
      </c>
      <c r="N623" s="269" t="s">
        <v>39</v>
      </c>
      <c r="O623" s="91"/>
      <c r="P623" s="222">
        <f>O623*H623</f>
        <v>0</v>
      </c>
      <c r="Q623" s="222">
        <v>0.011299999999999999</v>
      </c>
      <c r="R623" s="222">
        <f>Q623*H623</f>
        <v>0.011299999999999999</v>
      </c>
      <c r="S623" s="222">
        <v>0</v>
      </c>
      <c r="T623" s="223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4" t="s">
        <v>332</v>
      </c>
      <c r="AT623" s="224" t="s">
        <v>149</v>
      </c>
      <c r="AU623" s="224" t="s">
        <v>143</v>
      </c>
      <c r="AY623" s="17" t="s">
        <v>135</v>
      </c>
      <c r="BE623" s="225">
        <f>IF(N623="základní",J623,0)</f>
        <v>0</v>
      </c>
      <c r="BF623" s="225">
        <f>IF(N623="snížená",J623,0)</f>
        <v>0</v>
      </c>
      <c r="BG623" s="225">
        <f>IF(N623="zákl. přenesená",J623,0)</f>
        <v>0</v>
      </c>
      <c r="BH623" s="225">
        <f>IF(N623="sníž. přenesená",J623,0)</f>
        <v>0</v>
      </c>
      <c r="BI623" s="225">
        <f>IF(N623="nulová",J623,0)</f>
        <v>0</v>
      </c>
      <c r="BJ623" s="17" t="s">
        <v>143</v>
      </c>
      <c r="BK623" s="225">
        <f>ROUND(I623*H623,2)</f>
        <v>0</v>
      </c>
      <c r="BL623" s="17" t="s">
        <v>253</v>
      </c>
      <c r="BM623" s="224" t="s">
        <v>725</v>
      </c>
    </row>
    <row r="624" s="14" customFormat="1">
      <c r="A624" s="14"/>
      <c r="B624" s="237"/>
      <c r="C624" s="238"/>
      <c r="D624" s="228" t="s">
        <v>145</v>
      </c>
      <c r="E624" s="239" t="s">
        <v>1</v>
      </c>
      <c r="F624" s="240" t="s">
        <v>78</v>
      </c>
      <c r="G624" s="238"/>
      <c r="H624" s="241">
        <v>1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145</v>
      </c>
      <c r="AU624" s="247" t="s">
        <v>143</v>
      </c>
      <c r="AV624" s="14" t="s">
        <v>143</v>
      </c>
      <c r="AW624" s="14" t="s">
        <v>30</v>
      </c>
      <c r="AX624" s="14" t="s">
        <v>78</v>
      </c>
      <c r="AY624" s="247" t="s">
        <v>135</v>
      </c>
    </row>
    <row r="625" s="2" customFormat="1" ht="16.5" customHeight="1">
      <c r="A625" s="38"/>
      <c r="B625" s="39"/>
      <c r="C625" s="212" t="s">
        <v>726</v>
      </c>
      <c r="D625" s="212" t="s">
        <v>138</v>
      </c>
      <c r="E625" s="213" t="s">
        <v>727</v>
      </c>
      <c r="F625" s="214" t="s">
        <v>728</v>
      </c>
      <c r="G625" s="215" t="s">
        <v>586</v>
      </c>
      <c r="H625" s="216">
        <v>1</v>
      </c>
      <c r="I625" s="217"/>
      <c r="J625" s="218">
        <f>ROUND(I625*H625,2)</f>
        <v>0</v>
      </c>
      <c r="K625" s="219"/>
      <c r="L625" s="44"/>
      <c r="M625" s="220" t="s">
        <v>1</v>
      </c>
      <c r="N625" s="221" t="s">
        <v>39</v>
      </c>
      <c r="O625" s="91"/>
      <c r="P625" s="222">
        <f>O625*H625</f>
        <v>0</v>
      </c>
      <c r="Q625" s="222">
        <v>0.00042000000000000002</v>
      </c>
      <c r="R625" s="222">
        <f>Q625*H625</f>
        <v>0.00042000000000000002</v>
      </c>
      <c r="S625" s="222">
        <v>0</v>
      </c>
      <c r="T625" s="223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4" t="s">
        <v>253</v>
      </c>
      <c r="AT625" s="224" t="s">
        <v>138</v>
      </c>
      <c r="AU625" s="224" t="s">
        <v>143</v>
      </c>
      <c r="AY625" s="17" t="s">
        <v>135</v>
      </c>
      <c r="BE625" s="225">
        <f>IF(N625="základní",J625,0)</f>
        <v>0</v>
      </c>
      <c r="BF625" s="225">
        <f>IF(N625="snížená",J625,0)</f>
        <v>0</v>
      </c>
      <c r="BG625" s="225">
        <f>IF(N625="zákl. přenesená",J625,0)</f>
        <v>0</v>
      </c>
      <c r="BH625" s="225">
        <f>IF(N625="sníž. přenesená",J625,0)</f>
        <v>0</v>
      </c>
      <c r="BI625" s="225">
        <f>IF(N625="nulová",J625,0)</f>
        <v>0</v>
      </c>
      <c r="BJ625" s="17" t="s">
        <v>143</v>
      </c>
      <c r="BK625" s="225">
        <f>ROUND(I625*H625,2)</f>
        <v>0</v>
      </c>
      <c r="BL625" s="17" t="s">
        <v>253</v>
      </c>
      <c r="BM625" s="224" t="s">
        <v>729</v>
      </c>
    </row>
    <row r="626" s="2" customFormat="1" ht="21.75" customHeight="1">
      <c r="A626" s="38"/>
      <c r="B626" s="39"/>
      <c r="C626" s="259" t="s">
        <v>730</v>
      </c>
      <c r="D626" s="259" t="s">
        <v>149</v>
      </c>
      <c r="E626" s="260" t="s">
        <v>731</v>
      </c>
      <c r="F626" s="261" t="s">
        <v>732</v>
      </c>
      <c r="G626" s="262" t="s">
        <v>157</v>
      </c>
      <c r="H626" s="263">
        <v>1</v>
      </c>
      <c r="I626" s="264"/>
      <c r="J626" s="265">
        <f>ROUND(I626*H626,2)</f>
        <v>0</v>
      </c>
      <c r="K626" s="266"/>
      <c r="L626" s="267"/>
      <c r="M626" s="268" t="s">
        <v>1</v>
      </c>
      <c r="N626" s="269" t="s">
        <v>39</v>
      </c>
      <c r="O626" s="91"/>
      <c r="P626" s="222">
        <f>O626*H626</f>
        <v>0</v>
      </c>
      <c r="Q626" s="222">
        <v>0.1084</v>
      </c>
      <c r="R626" s="222">
        <f>Q626*H626</f>
        <v>0.1084</v>
      </c>
      <c r="S626" s="222">
        <v>0</v>
      </c>
      <c r="T626" s="223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4" t="s">
        <v>332</v>
      </c>
      <c r="AT626" s="224" t="s">
        <v>149</v>
      </c>
      <c r="AU626" s="224" t="s">
        <v>143</v>
      </c>
      <c r="AY626" s="17" t="s">
        <v>135</v>
      </c>
      <c r="BE626" s="225">
        <f>IF(N626="základní",J626,0)</f>
        <v>0</v>
      </c>
      <c r="BF626" s="225">
        <f>IF(N626="snížená",J626,0)</f>
        <v>0</v>
      </c>
      <c r="BG626" s="225">
        <f>IF(N626="zákl. přenesená",J626,0)</f>
        <v>0</v>
      </c>
      <c r="BH626" s="225">
        <f>IF(N626="sníž. přenesená",J626,0)</f>
        <v>0</v>
      </c>
      <c r="BI626" s="225">
        <f>IF(N626="nulová",J626,0)</f>
        <v>0</v>
      </c>
      <c r="BJ626" s="17" t="s">
        <v>143</v>
      </c>
      <c r="BK626" s="225">
        <f>ROUND(I626*H626,2)</f>
        <v>0</v>
      </c>
      <c r="BL626" s="17" t="s">
        <v>253</v>
      </c>
      <c r="BM626" s="224" t="s">
        <v>733</v>
      </c>
    </row>
    <row r="627" s="14" customFormat="1">
      <c r="A627" s="14"/>
      <c r="B627" s="237"/>
      <c r="C627" s="238"/>
      <c r="D627" s="228" t="s">
        <v>145</v>
      </c>
      <c r="E627" s="239" t="s">
        <v>1</v>
      </c>
      <c r="F627" s="240" t="s">
        <v>78</v>
      </c>
      <c r="G627" s="238"/>
      <c r="H627" s="241">
        <v>1</v>
      </c>
      <c r="I627" s="242"/>
      <c r="J627" s="238"/>
      <c r="K627" s="238"/>
      <c r="L627" s="243"/>
      <c r="M627" s="244"/>
      <c r="N627" s="245"/>
      <c r="O627" s="245"/>
      <c r="P627" s="245"/>
      <c r="Q627" s="245"/>
      <c r="R627" s="245"/>
      <c r="S627" s="245"/>
      <c r="T627" s="24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145</v>
      </c>
      <c r="AU627" s="247" t="s">
        <v>143</v>
      </c>
      <c r="AV627" s="14" t="s">
        <v>143</v>
      </c>
      <c r="AW627" s="14" t="s">
        <v>30</v>
      </c>
      <c r="AX627" s="14" t="s">
        <v>78</v>
      </c>
      <c r="AY627" s="247" t="s">
        <v>135</v>
      </c>
    </row>
    <row r="628" s="2" customFormat="1" ht="21.75" customHeight="1">
      <c r="A628" s="38"/>
      <c r="B628" s="39"/>
      <c r="C628" s="259" t="s">
        <v>734</v>
      </c>
      <c r="D628" s="259" t="s">
        <v>149</v>
      </c>
      <c r="E628" s="260" t="s">
        <v>735</v>
      </c>
      <c r="F628" s="261" t="s">
        <v>736</v>
      </c>
      <c r="G628" s="262" t="s">
        <v>157</v>
      </c>
      <c r="H628" s="263">
        <v>1</v>
      </c>
      <c r="I628" s="264"/>
      <c r="J628" s="265">
        <f>ROUND(I628*H628,2)</f>
        <v>0</v>
      </c>
      <c r="K628" s="266"/>
      <c r="L628" s="267"/>
      <c r="M628" s="268" t="s">
        <v>1</v>
      </c>
      <c r="N628" s="269" t="s">
        <v>39</v>
      </c>
      <c r="O628" s="91"/>
      <c r="P628" s="222">
        <f>O628*H628</f>
        <v>0</v>
      </c>
      <c r="Q628" s="222">
        <v>0.002</v>
      </c>
      <c r="R628" s="222">
        <f>Q628*H628</f>
        <v>0.002</v>
      </c>
      <c r="S628" s="222">
        <v>0</v>
      </c>
      <c r="T628" s="223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24" t="s">
        <v>332</v>
      </c>
      <c r="AT628" s="224" t="s">
        <v>149</v>
      </c>
      <c r="AU628" s="224" t="s">
        <v>143</v>
      </c>
      <c r="AY628" s="17" t="s">
        <v>135</v>
      </c>
      <c r="BE628" s="225">
        <f>IF(N628="základní",J628,0)</f>
        <v>0</v>
      </c>
      <c r="BF628" s="225">
        <f>IF(N628="snížená",J628,0)</f>
        <v>0</v>
      </c>
      <c r="BG628" s="225">
        <f>IF(N628="zákl. přenesená",J628,0)</f>
        <v>0</v>
      </c>
      <c r="BH628" s="225">
        <f>IF(N628="sníž. přenesená",J628,0)</f>
        <v>0</v>
      </c>
      <c r="BI628" s="225">
        <f>IF(N628="nulová",J628,0)</f>
        <v>0</v>
      </c>
      <c r="BJ628" s="17" t="s">
        <v>143</v>
      </c>
      <c r="BK628" s="225">
        <f>ROUND(I628*H628,2)</f>
        <v>0</v>
      </c>
      <c r="BL628" s="17" t="s">
        <v>253</v>
      </c>
      <c r="BM628" s="224" t="s">
        <v>737</v>
      </c>
    </row>
    <row r="629" s="2" customFormat="1" ht="24.15" customHeight="1">
      <c r="A629" s="38"/>
      <c r="B629" s="39"/>
      <c r="C629" s="259" t="s">
        <v>738</v>
      </c>
      <c r="D629" s="259" t="s">
        <v>149</v>
      </c>
      <c r="E629" s="260" t="s">
        <v>739</v>
      </c>
      <c r="F629" s="261" t="s">
        <v>740</v>
      </c>
      <c r="G629" s="262" t="s">
        <v>157</v>
      </c>
      <c r="H629" s="263">
        <v>1</v>
      </c>
      <c r="I629" s="264"/>
      <c r="J629" s="265">
        <f>ROUND(I629*H629,2)</f>
        <v>0</v>
      </c>
      <c r="K629" s="266"/>
      <c r="L629" s="267"/>
      <c r="M629" s="268" t="s">
        <v>1</v>
      </c>
      <c r="N629" s="269" t="s">
        <v>39</v>
      </c>
      <c r="O629" s="91"/>
      <c r="P629" s="222">
        <f>O629*H629</f>
        <v>0</v>
      </c>
      <c r="Q629" s="222">
        <v>0.00040999999999999999</v>
      </c>
      <c r="R629" s="222">
        <f>Q629*H629</f>
        <v>0.00040999999999999999</v>
      </c>
      <c r="S629" s="222">
        <v>0</v>
      </c>
      <c r="T629" s="223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4" t="s">
        <v>332</v>
      </c>
      <c r="AT629" s="224" t="s">
        <v>149</v>
      </c>
      <c r="AU629" s="224" t="s">
        <v>143</v>
      </c>
      <c r="AY629" s="17" t="s">
        <v>135</v>
      </c>
      <c r="BE629" s="225">
        <f>IF(N629="základní",J629,0)</f>
        <v>0</v>
      </c>
      <c r="BF629" s="225">
        <f>IF(N629="snížená",J629,0)</f>
        <v>0</v>
      </c>
      <c r="BG629" s="225">
        <f>IF(N629="zákl. přenesená",J629,0)</f>
        <v>0</v>
      </c>
      <c r="BH629" s="225">
        <f>IF(N629="sníž. přenesená",J629,0)</f>
        <v>0</v>
      </c>
      <c r="BI629" s="225">
        <f>IF(N629="nulová",J629,0)</f>
        <v>0</v>
      </c>
      <c r="BJ629" s="17" t="s">
        <v>143</v>
      </c>
      <c r="BK629" s="225">
        <f>ROUND(I629*H629,2)</f>
        <v>0</v>
      </c>
      <c r="BL629" s="17" t="s">
        <v>253</v>
      </c>
      <c r="BM629" s="224" t="s">
        <v>741</v>
      </c>
    </row>
    <row r="630" s="2" customFormat="1" ht="16.5" customHeight="1">
      <c r="A630" s="38"/>
      <c r="B630" s="39"/>
      <c r="C630" s="212" t="s">
        <v>742</v>
      </c>
      <c r="D630" s="212" t="s">
        <v>138</v>
      </c>
      <c r="E630" s="213" t="s">
        <v>743</v>
      </c>
      <c r="F630" s="214" t="s">
        <v>744</v>
      </c>
      <c r="G630" s="215" t="s">
        <v>157</v>
      </c>
      <c r="H630" s="216">
        <v>1</v>
      </c>
      <c r="I630" s="217"/>
      <c r="J630" s="218">
        <f>ROUND(I630*H630,2)</f>
        <v>0</v>
      </c>
      <c r="K630" s="219"/>
      <c r="L630" s="44"/>
      <c r="M630" s="220" t="s">
        <v>1</v>
      </c>
      <c r="N630" s="221" t="s">
        <v>39</v>
      </c>
      <c r="O630" s="91"/>
      <c r="P630" s="222">
        <f>O630*H630</f>
        <v>0</v>
      </c>
      <c r="Q630" s="222">
        <v>0</v>
      </c>
      <c r="R630" s="222">
        <f>Q630*H630</f>
        <v>0</v>
      </c>
      <c r="S630" s="222">
        <v>0</v>
      </c>
      <c r="T630" s="223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4" t="s">
        <v>253</v>
      </c>
      <c r="AT630" s="224" t="s">
        <v>138</v>
      </c>
      <c r="AU630" s="224" t="s">
        <v>143</v>
      </c>
      <c r="AY630" s="17" t="s">
        <v>135</v>
      </c>
      <c r="BE630" s="225">
        <f>IF(N630="základní",J630,0)</f>
        <v>0</v>
      </c>
      <c r="BF630" s="225">
        <f>IF(N630="snížená",J630,0)</f>
        <v>0</v>
      </c>
      <c r="BG630" s="225">
        <f>IF(N630="zákl. přenesená",J630,0)</f>
        <v>0</v>
      </c>
      <c r="BH630" s="225">
        <f>IF(N630="sníž. přenesená",J630,0)</f>
        <v>0</v>
      </c>
      <c r="BI630" s="225">
        <f>IF(N630="nulová",J630,0)</f>
        <v>0</v>
      </c>
      <c r="BJ630" s="17" t="s">
        <v>143</v>
      </c>
      <c r="BK630" s="225">
        <f>ROUND(I630*H630,2)</f>
        <v>0</v>
      </c>
      <c r="BL630" s="17" t="s">
        <v>253</v>
      </c>
      <c r="BM630" s="224" t="s">
        <v>745</v>
      </c>
    </row>
    <row r="631" s="2" customFormat="1" ht="24.15" customHeight="1">
      <c r="A631" s="38"/>
      <c r="B631" s="39"/>
      <c r="C631" s="259" t="s">
        <v>746</v>
      </c>
      <c r="D631" s="259" t="s">
        <v>149</v>
      </c>
      <c r="E631" s="260" t="s">
        <v>747</v>
      </c>
      <c r="F631" s="261" t="s">
        <v>748</v>
      </c>
      <c r="G631" s="262" t="s">
        <v>157</v>
      </c>
      <c r="H631" s="263">
        <v>1</v>
      </c>
      <c r="I631" s="264"/>
      <c r="J631" s="265">
        <f>ROUND(I631*H631,2)</f>
        <v>0</v>
      </c>
      <c r="K631" s="266"/>
      <c r="L631" s="267"/>
      <c r="M631" s="268" t="s">
        <v>1</v>
      </c>
      <c r="N631" s="269" t="s">
        <v>39</v>
      </c>
      <c r="O631" s="91"/>
      <c r="P631" s="222">
        <f>O631*H631</f>
        <v>0</v>
      </c>
      <c r="Q631" s="222">
        <v>0.00019000000000000001</v>
      </c>
      <c r="R631" s="222">
        <f>Q631*H631</f>
        <v>0.00019000000000000001</v>
      </c>
      <c r="S631" s="222">
        <v>0</v>
      </c>
      <c r="T631" s="223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4" t="s">
        <v>332</v>
      </c>
      <c r="AT631" s="224" t="s">
        <v>149</v>
      </c>
      <c r="AU631" s="224" t="s">
        <v>143</v>
      </c>
      <c r="AY631" s="17" t="s">
        <v>135</v>
      </c>
      <c r="BE631" s="225">
        <f>IF(N631="základní",J631,0)</f>
        <v>0</v>
      </c>
      <c r="BF631" s="225">
        <f>IF(N631="snížená",J631,0)</f>
        <v>0</v>
      </c>
      <c r="BG631" s="225">
        <f>IF(N631="zákl. přenesená",J631,0)</f>
        <v>0</v>
      </c>
      <c r="BH631" s="225">
        <f>IF(N631="sníž. přenesená",J631,0)</f>
        <v>0</v>
      </c>
      <c r="BI631" s="225">
        <f>IF(N631="nulová",J631,0)</f>
        <v>0</v>
      </c>
      <c r="BJ631" s="17" t="s">
        <v>143</v>
      </c>
      <c r="BK631" s="225">
        <f>ROUND(I631*H631,2)</f>
        <v>0</v>
      </c>
      <c r="BL631" s="17" t="s">
        <v>253</v>
      </c>
      <c r="BM631" s="224" t="s">
        <v>749</v>
      </c>
    </row>
    <row r="632" s="2" customFormat="1" ht="16.5" customHeight="1">
      <c r="A632" s="38"/>
      <c r="B632" s="39"/>
      <c r="C632" s="212" t="s">
        <v>750</v>
      </c>
      <c r="D632" s="212" t="s">
        <v>138</v>
      </c>
      <c r="E632" s="213" t="s">
        <v>751</v>
      </c>
      <c r="F632" s="214" t="s">
        <v>752</v>
      </c>
      <c r="G632" s="215" t="s">
        <v>157</v>
      </c>
      <c r="H632" s="216">
        <v>2</v>
      </c>
      <c r="I632" s="217"/>
      <c r="J632" s="218">
        <f>ROUND(I632*H632,2)</f>
        <v>0</v>
      </c>
      <c r="K632" s="219"/>
      <c r="L632" s="44"/>
      <c r="M632" s="220" t="s">
        <v>1</v>
      </c>
      <c r="N632" s="221" t="s">
        <v>39</v>
      </c>
      <c r="O632" s="91"/>
      <c r="P632" s="222">
        <f>O632*H632</f>
        <v>0</v>
      </c>
      <c r="Q632" s="222">
        <v>0</v>
      </c>
      <c r="R632" s="222">
        <f>Q632*H632</f>
        <v>0</v>
      </c>
      <c r="S632" s="222">
        <v>0</v>
      </c>
      <c r="T632" s="223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4" t="s">
        <v>253</v>
      </c>
      <c r="AT632" s="224" t="s">
        <v>138</v>
      </c>
      <c r="AU632" s="224" t="s">
        <v>143</v>
      </c>
      <c r="AY632" s="17" t="s">
        <v>135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7" t="s">
        <v>143</v>
      </c>
      <c r="BK632" s="225">
        <f>ROUND(I632*H632,2)</f>
        <v>0</v>
      </c>
      <c r="BL632" s="17" t="s">
        <v>253</v>
      </c>
      <c r="BM632" s="224" t="s">
        <v>753</v>
      </c>
    </row>
    <row r="633" s="14" customFormat="1">
      <c r="A633" s="14"/>
      <c r="B633" s="237"/>
      <c r="C633" s="238"/>
      <c r="D633" s="228" t="s">
        <v>145</v>
      </c>
      <c r="E633" s="239" t="s">
        <v>1</v>
      </c>
      <c r="F633" s="240" t="s">
        <v>143</v>
      </c>
      <c r="G633" s="238"/>
      <c r="H633" s="241">
        <v>2</v>
      </c>
      <c r="I633" s="242"/>
      <c r="J633" s="238"/>
      <c r="K633" s="238"/>
      <c r="L633" s="243"/>
      <c r="M633" s="244"/>
      <c r="N633" s="245"/>
      <c r="O633" s="245"/>
      <c r="P633" s="245"/>
      <c r="Q633" s="245"/>
      <c r="R633" s="245"/>
      <c r="S633" s="245"/>
      <c r="T633" s="246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7" t="s">
        <v>145</v>
      </c>
      <c r="AU633" s="247" t="s">
        <v>143</v>
      </c>
      <c r="AV633" s="14" t="s">
        <v>143</v>
      </c>
      <c r="AW633" s="14" t="s">
        <v>30</v>
      </c>
      <c r="AX633" s="14" t="s">
        <v>78</v>
      </c>
      <c r="AY633" s="247" t="s">
        <v>135</v>
      </c>
    </row>
    <row r="634" s="2" customFormat="1" ht="16.5" customHeight="1">
      <c r="A634" s="38"/>
      <c r="B634" s="39"/>
      <c r="C634" s="259" t="s">
        <v>754</v>
      </c>
      <c r="D634" s="259" t="s">
        <v>149</v>
      </c>
      <c r="E634" s="260" t="s">
        <v>755</v>
      </c>
      <c r="F634" s="261" t="s">
        <v>756</v>
      </c>
      <c r="G634" s="262" t="s">
        <v>157</v>
      </c>
      <c r="H634" s="263">
        <v>2</v>
      </c>
      <c r="I634" s="264"/>
      <c r="J634" s="265">
        <f>ROUND(I634*H634,2)</f>
        <v>0</v>
      </c>
      <c r="K634" s="266"/>
      <c r="L634" s="267"/>
      <c r="M634" s="268" t="s">
        <v>1</v>
      </c>
      <c r="N634" s="269" t="s">
        <v>39</v>
      </c>
      <c r="O634" s="91"/>
      <c r="P634" s="222">
        <f>O634*H634</f>
        <v>0</v>
      </c>
      <c r="Q634" s="222">
        <v>5.0000000000000002E-05</v>
      </c>
      <c r="R634" s="222">
        <f>Q634*H634</f>
        <v>0.00010000000000000001</v>
      </c>
      <c r="S634" s="222">
        <v>0</v>
      </c>
      <c r="T634" s="223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4" t="s">
        <v>332</v>
      </c>
      <c r="AT634" s="224" t="s">
        <v>149</v>
      </c>
      <c r="AU634" s="224" t="s">
        <v>143</v>
      </c>
      <c r="AY634" s="17" t="s">
        <v>135</v>
      </c>
      <c r="BE634" s="225">
        <f>IF(N634="základní",J634,0)</f>
        <v>0</v>
      </c>
      <c r="BF634" s="225">
        <f>IF(N634="snížená",J634,0)</f>
        <v>0</v>
      </c>
      <c r="BG634" s="225">
        <f>IF(N634="zákl. přenesená",J634,0)</f>
        <v>0</v>
      </c>
      <c r="BH634" s="225">
        <f>IF(N634="sníž. přenesená",J634,0)</f>
        <v>0</v>
      </c>
      <c r="BI634" s="225">
        <f>IF(N634="nulová",J634,0)</f>
        <v>0</v>
      </c>
      <c r="BJ634" s="17" t="s">
        <v>143</v>
      </c>
      <c r="BK634" s="225">
        <f>ROUND(I634*H634,2)</f>
        <v>0</v>
      </c>
      <c r="BL634" s="17" t="s">
        <v>253</v>
      </c>
      <c r="BM634" s="224" t="s">
        <v>757</v>
      </c>
    </row>
    <row r="635" s="14" customFormat="1">
      <c r="A635" s="14"/>
      <c r="B635" s="237"/>
      <c r="C635" s="238"/>
      <c r="D635" s="228" t="s">
        <v>145</v>
      </c>
      <c r="E635" s="239" t="s">
        <v>1</v>
      </c>
      <c r="F635" s="240" t="s">
        <v>143</v>
      </c>
      <c r="G635" s="238"/>
      <c r="H635" s="241">
        <v>2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7" t="s">
        <v>145</v>
      </c>
      <c r="AU635" s="247" t="s">
        <v>143</v>
      </c>
      <c r="AV635" s="14" t="s">
        <v>143</v>
      </c>
      <c r="AW635" s="14" t="s">
        <v>30</v>
      </c>
      <c r="AX635" s="14" t="s">
        <v>78</v>
      </c>
      <c r="AY635" s="247" t="s">
        <v>135</v>
      </c>
    </row>
    <row r="636" s="2" customFormat="1" ht="16.5" customHeight="1">
      <c r="A636" s="38"/>
      <c r="B636" s="39"/>
      <c r="C636" s="212" t="s">
        <v>758</v>
      </c>
      <c r="D636" s="212" t="s">
        <v>138</v>
      </c>
      <c r="E636" s="213" t="s">
        <v>759</v>
      </c>
      <c r="F636" s="214" t="s">
        <v>760</v>
      </c>
      <c r="G636" s="215" t="s">
        <v>586</v>
      </c>
      <c r="H636" s="216">
        <v>1</v>
      </c>
      <c r="I636" s="217"/>
      <c r="J636" s="218">
        <f>ROUND(I636*H636,2)</f>
        <v>0</v>
      </c>
      <c r="K636" s="219"/>
      <c r="L636" s="44"/>
      <c r="M636" s="220" t="s">
        <v>1</v>
      </c>
      <c r="N636" s="221" t="s">
        <v>39</v>
      </c>
      <c r="O636" s="91"/>
      <c r="P636" s="222">
        <f>O636*H636</f>
        <v>0</v>
      </c>
      <c r="Q636" s="222">
        <v>0</v>
      </c>
      <c r="R636" s="222">
        <f>Q636*H636</f>
        <v>0</v>
      </c>
      <c r="S636" s="222">
        <v>0.019300000000000001</v>
      </c>
      <c r="T636" s="223">
        <f>S636*H636</f>
        <v>0.019300000000000001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4" t="s">
        <v>253</v>
      </c>
      <c r="AT636" s="224" t="s">
        <v>138</v>
      </c>
      <c r="AU636" s="224" t="s">
        <v>143</v>
      </c>
      <c r="AY636" s="17" t="s">
        <v>135</v>
      </c>
      <c r="BE636" s="225">
        <f>IF(N636="základní",J636,0)</f>
        <v>0</v>
      </c>
      <c r="BF636" s="225">
        <f>IF(N636="snížená",J636,0)</f>
        <v>0</v>
      </c>
      <c r="BG636" s="225">
        <f>IF(N636="zákl. přenesená",J636,0)</f>
        <v>0</v>
      </c>
      <c r="BH636" s="225">
        <f>IF(N636="sníž. přenesená",J636,0)</f>
        <v>0</v>
      </c>
      <c r="BI636" s="225">
        <f>IF(N636="nulová",J636,0)</f>
        <v>0</v>
      </c>
      <c r="BJ636" s="17" t="s">
        <v>143</v>
      </c>
      <c r="BK636" s="225">
        <f>ROUND(I636*H636,2)</f>
        <v>0</v>
      </c>
      <c r="BL636" s="17" t="s">
        <v>253</v>
      </c>
      <c r="BM636" s="224" t="s">
        <v>761</v>
      </c>
    </row>
    <row r="637" s="13" customFormat="1">
      <c r="A637" s="13"/>
      <c r="B637" s="226"/>
      <c r="C637" s="227"/>
      <c r="D637" s="228" t="s">
        <v>145</v>
      </c>
      <c r="E637" s="229" t="s">
        <v>1</v>
      </c>
      <c r="F637" s="230" t="s">
        <v>344</v>
      </c>
      <c r="G637" s="227"/>
      <c r="H637" s="229" t="s">
        <v>1</v>
      </c>
      <c r="I637" s="231"/>
      <c r="J637" s="227"/>
      <c r="K637" s="227"/>
      <c r="L637" s="232"/>
      <c r="M637" s="233"/>
      <c r="N637" s="234"/>
      <c r="O637" s="234"/>
      <c r="P637" s="234"/>
      <c r="Q637" s="234"/>
      <c r="R637" s="234"/>
      <c r="S637" s="234"/>
      <c r="T637" s="23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6" t="s">
        <v>145</v>
      </c>
      <c r="AU637" s="236" t="s">
        <v>143</v>
      </c>
      <c r="AV637" s="13" t="s">
        <v>78</v>
      </c>
      <c r="AW637" s="13" t="s">
        <v>30</v>
      </c>
      <c r="AX637" s="13" t="s">
        <v>73</v>
      </c>
      <c r="AY637" s="236" t="s">
        <v>135</v>
      </c>
    </row>
    <row r="638" s="14" customFormat="1">
      <c r="A638" s="14"/>
      <c r="B638" s="237"/>
      <c r="C638" s="238"/>
      <c r="D638" s="228" t="s">
        <v>145</v>
      </c>
      <c r="E638" s="239" t="s">
        <v>1</v>
      </c>
      <c r="F638" s="240" t="s">
        <v>78</v>
      </c>
      <c r="G638" s="238"/>
      <c r="H638" s="241">
        <v>1</v>
      </c>
      <c r="I638" s="242"/>
      <c r="J638" s="238"/>
      <c r="K638" s="238"/>
      <c r="L638" s="243"/>
      <c r="M638" s="244"/>
      <c r="N638" s="245"/>
      <c r="O638" s="245"/>
      <c r="P638" s="245"/>
      <c r="Q638" s="245"/>
      <c r="R638" s="245"/>
      <c r="S638" s="245"/>
      <c r="T638" s="24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7" t="s">
        <v>145</v>
      </c>
      <c r="AU638" s="247" t="s">
        <v>143</v>
      </c>
      <c r="AV638" s="14" t="s">
        <v>143</v>
      </c>
      <c r="AW638" s="14" t="s">
        <v>30</v>
      </c>
      <c r="AX638" s="14" t="s">
        <v>78</v>
      </c>
      <c r="AY638" s="247" t="s">
        <v>135</v>
      </c>
    </row>
    <row r="639" s="2" customFormat="1" ht="16.5" customHeight="1">
      <c r="A639" s="38"/>
      <c r="B639" s="39"/>
      <c r="C639" s="212" t="s">
        <v>762</v>
      </c>
      <c r="D639" s="212" t="s">
        <v>138</v>
      </c>
      <c r="E639" s="213" t="s">
        <v>763</v>
      </c>
      <c r="F639" s="214" t="s">
        <v>764</v>
      </c>
      <c r="G639" s="215" t="s">
        <v>586</v>
      </c>
      <c r="H639" s="216">
        <v>2</v>
      </c>
      <c r="I639" s="217"/>
      <c r="J639" s="218">
        <f>ROUND(I639*H639,2)</f>
        <v>0</v>
      </c>
      <c r="K639" s="219"/>
      <c r="L639" s="44"/>
      <c r="M639" s="220" t="s">
        <v>1</v>
      </c>
      <c r="N639" s="221" t="s">
        <v>39</v>
      </c>
      <c r="O639" s="91"/>
      <c r="P639" s="222">
        <f>O639*H639</f>
        <v>0</v>
      </c>
      <c r="Q639" s="222">
        <v>0.00012999999999999999</v>
      </c>
      <c r="R639" s="222">
        <f>Q639*H639</f>
        <v>0.00025999999999999998</v>
      </c>
      <c r="S639" s="222">
        <v>0</v>
      </c>
      <c r="T639" s="223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4" t="s">
        <v>253</v>
      </c>
      <c r="AT639" s="224" t="s">
        <v>138</v>
      </c>
      <c r="AU639" s="224" t="s">
        <v>143</v>
      </c>
      <c r="AY639" s="17" t="s">
        <v>135</v>
      </c>
      <c r="BE639" s="225">
        <f>IF(N639="základní",J639,0)</f>
        <v>0</v>
      </c>
      <c r="BF639" s="225">
        <f>IF(N639="snížená",J639,0)</f>
        <v>0</v>
      </c>
      <c r="BG639" s="225">
        <f>IF(N639="zákl. přenesená",J639,0)</f>
        <v>0</v>
      </c>
      <c r="BH639" s="225">
        <f>IF(N639="sníž. přenesená",J639,0)</f>
        <v>0</v>
      </c>
      <c r="BI639" s="225">
        <f>IF(N639="nulová",J639,0)</f>
        <v>0</v>
      </c>
      <c r="BJ639" s="17" t="s">
        <v>143</v>
      </c>
      <c r="BK639" s="225">
        <f>ROUND(I639*H639,2)</f>
        <v>0</v>
      </c>
      <c r="BL639" s="17" t="s">
        <v>253</v>
      </c>
      <c r="BM639" s="224" t="s">
        <v>765</v>
      </c>
    </row>
    <row r="640" s="13" customFormat="1">
      <c r="A640" s="13"/>
      <c r="B640" s="226"/>
      <c r="C640" s="227"/>
      <c r="D640" s="228" t="s">
        <v>145</v>
      </c>
      <c r="E640" s="229" t="s">
        <v>1</v>
      </c>
      <c r="F640" s="230" t="s">
        <v>552</v>
      </c>
      <c r="G640" s="227"/>
      <c r="H640" s="229" t="s">
        <v>1</v>
      </c>
      <c r="I640" s="231"/>
      <c r="J640" s="227"/>
      <c r="K640" s="227"/>
      <c r="L640" s="232"/>
      <c r="M640" s="233"/>
      <c r="N640" s="234"/>
      <c r="O640" s="234"/>
      <c r="P640" s="234"/>
      <c r="Q640" s="234"/>
      <c r="R640" s="234"/>
      <c r="S640" s="234"/>
      <c r="T640" s="23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6" t="s">
        <v>145</v>
      </c>
      <c r="AU640" s="236" t="s">
        <v>143</v>
      </c>
      <c r="AV640" s="13" t="s">
        <v>78</v>
      </c>
      <c r="AW640" s="13" t="s">
        <v>30</v>
      </c>
      <c r="AX640" s="13" t="s">
        <v>73</v>
      </c>
      <c r="AY640" s="236" t="s">
        <v>135</v>
      </c>
    </row>
    <row r="641" s="14" customFormat="1">
      <c r="A641" s="14"/>
      <c r="B641" s="237"/>
      <c r="C641" s="238"/>
      <c r="D641" s="228" t="s">
        <v>145</v>
      </c>
      <c r="E641" s="239" t="s">
        <v>1</v>
      </c>
      <c r="F641" s="240" t="s">
        <v>537</v>
      </c>
      <c r="G641" s="238"/>
      <c r="H641" s="241">
        <v>2</v>
      </c>
      <c r="I641" s="242"/>
      <c r="J641" s="238"/>
      <c r="K641" s="238"/>
      <c r="L641" s="243"/>
      <c r="M641" s="244"/>
      <c r="N641" s="245"/>
      <c r="O641" s="245"/>
      <c r="P641" s="245"/>
      <c r="Q641" s="245"/>
      <c r="R641" s="245"/>
      <c r="S641" s="245"/>
      <c r="T641" s="24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145</v>
      </c>
      <c r="AU641" s="247" t="s">
        <v>143</v>
      </c>
      <c r="AV641" s="14" t="s">
        <v>143</v>
      </c>
      <c r="AW641" s="14" t="s">
        <v>30</v>
      </c>
      <c r="AX641" s="14" t="s">
        <v>78</v>
      </c>
      <c r="AY641" s="247" t="s">
        <v>135</v>
      </c>
    </row>
    <row r="642" s="2" customFormat="1" ht="24.15" customHeight="1">
      <c r="A642" s="38"/>
      <c r="B642" s="39"/>
      <c r="C642" s="259" t="s">
        <v>366</v>
      </c>
      <c r="D642" s="259" t="s">
        <v>149</v>
      </c>
      <c r="E642" s="260" t="s">
        <v>766</v>
      </c>
      <c r="F642" s="261" t="s">
        <v>767</v>
      </c>
      <c r="G642" s="262" t="s">
        <v>157</v>
      </c>
      <c r="H642" s="263">
        <v>2</v>
      </c>
      <c r="I642" s="264"/>
      <c r="J642" s="265">
        <f>ROUND(I642*H642,2)</f>
        <v>0</v>
      </c>
      <c r="K642" s="266"/>
      <c r="L642" s="267"/>
      <c r="M642" s="268" t="s">
        <v>1</v>
      </c>
      <c r="N642" s="269" t="s">
        <v>39</v>
      </c>
      <c r="O642" s="91"/>
      <c r="P642" s="222">
        <f>O642*H642</f>
        <v>0</v>
      </c>
      <c r="Q642" s="222">
        <v>0.00035</v>
      </c>
      <c r="R642" s="222">
        <f>Q642*H642</f>
        <v>0.00069999999999999999</v>
      </c>
      <c r="S642" s="222">
        <v>0</v>
      </c>
      <c r="T642" s="223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4" t="s">
        <v>332</v>
      </c>
      <c r="AT642" s="224" t="s">
        <v>149</v>
      </c>
      <c r="AU642" s="224" t="s">
        <v>143</v>
      </c>
      <c r="AY642" s="17" t="s">
        <v>135</v>
      </c>
      <c r="BE642" s="225">
        <f>IF(N642="základní",J642,0)</f>
        <v>0</v>
      </c>
      <c r="BF642" s="225">
        <f>IF(N642="snížená",J642,0)</f>
        <v>0</v>
      </c>
      <c r="BG642" s="225">
        <f>IF(N642="zákl. přenesená",J642,0)</f>
        <v>0</v>
      </c>
      <c r="BH642" s="225">
        <f>IF(N642="sníž. přenesená",J642,0)</f>
        <v>0</v>
      </c>
      <c r="BI642" s="225">
        <f>IF(N642="nulová",J642,0)</f>
        <v>0</v>
      </c>
      <c r="BJ642" s="17" t="s">
        <v>143</v>
      </c>
      <c r="BK642" s="225">
        <f>ROUND(I642*H642,2)</f>
        <v>0</v>
      </c>
      <c r="BL642" s="17" t="s">
        <v>253</v>
      </c>
      <c r="BM642" s="224" t="s">
        <v>768</v>
      </c>
    </row>
    <row r="643" s="14" customFormat="1">
      <c r="A643" s="14"/>
      <c r="B643" s="237"/>
      <c r="C643" s="238"/>
      <c r="D643" s="228" t="s">
        <v>145</v>
      </c>
      <c r="E643" s="239" t="s">
        <v>1</v>
      </c>
      <c r="F643" s="240" t="s">
        <v>143</v>
      </c>
      <c r="G643" s="238"/>
      <c r="H643" s="241">
        <v>2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145</v>
      </c>
      <c r="AU643" s="247" t="s">
        <v>143</v>
      </c>
      <c r="AV643" s="14" t="s">
        <v>143</v>
      </c>
      <c r="AW643" s="14" t="s">
        <v>30</v>
      </c>
      <c r="AX643" s="14" t="s">
        <v>78</v>
      </c>
      <c r="AY643" s="247" t="s">
        <v>135</v>
      </c>
    </row>
    <row r="644" s="2" customFormat="1" ht="16.5" customHeight="1">
      <c r="A644" s="38"/>
      <c r="B644" s="39"/>
      <c r="C644" s="212" t="s">
        <v>769</v>
      </c>
      <c r="D644" s="212" t="s">
        <v>138</v>
      </c>
      <c r="E644" s="213" t="s">
        <v>770</v>
      </c>
      <c r="F644" s="214" t="s">
        <v>771</v>
      </c>
      <c r="G644" s="215" t="s">
        <v>586</v>
      </c>
      <c r="H644" s="216">
        <v>1</v>
      </c>
      <c r="I644" s="217"/>
      <c r="J644" s="218">
        <f>ROUND(I644*H644,2)</f>
        <v>0</v>
      </c>
      <c r="K644" s="219"/>
      <c r="L644" s="44"/>
      <c r="M644" s="220" t="s">
        <v>1</v>
      </c>
      <c r="N644" s="221" t="s">
        <v>39</v>
      </c>
      <c r="O644" s="91"/>
      <c r="P644" s="222">
        <f>O644*H644</f>
        <v>0</v>
      </c>
      <c r="Q644" s="222">
        <v>0</v>
      </c>
      <c r="R644" s="222">
        <f>Q644*H644</f>
        <v>0</v>
      </c>
      <c r="S644" s="222">
        <v>0.00156</v>
      </c>
      <c r="T644" s="223">
        <f>S644*H644</f>
        <v>0.00156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4" t="s">
        <v>253</v>
      </c>
      <c r="AT644" s="224" t="s">
        <v>138</v>
      </c>
      <c r="AU644" s="224" t="s">
        <v>143</v>
      </c>
      <c r="AY644" s="17" t="s">
        <v>135</v>
      </c>
      <c r="BE644" s="225">
        <f>IF(N644="základní",J644,0)</f>
        <v>0</v>
      </c>
      <c r="BF644" s="225">
        <f>IF(N644="snížená",J644,0)</f>
        <v>0</v>
      </c>
      <c r="BG644" s="225">
        <f>IF(N644="zákl. přenesená",J644,0)</f>
        <v>0</v>
      </c>
      <c r="BH644" s="225">
        <f>IF(N644="sníž. přenesená",J644,0)</f>
        <v>0</v>
      </c>
      <c r="BI644" s="225">
        <f>IF(N644="nulová",J644,0)</f>
        <v>0</v>
      </c>
      <c r="BJ644" s="17" t="s">
        <v>143</v>
      </c>
      <c r="BK644" s="225">
        <f>ROUND(I644*H644,2)</f>
        <v>0</v>
      </c>
      <c r="BL644" s="17" t="s">
        <v>253</v>
      </c>
      <c r="BM644" s="224" t="s">
        <v>772</v>
      </c>
    </row>
    <row r="645" s="13" customFormat="1">
      <c r="A645" s="13"/>
      <c r="B645" s="226"/>
      <c r="C645" s="227"/>
      <c r="D645" s="228" t="s">
        <v>145</v>
      </c>
      <c r="E645" s="229" t="s">
        <v>1</v>
      </c>
      <c r="F645" s="230" t="s">
        <v>526</v>
      </c>
      <c r="G645" s="227"/>
      <c r="H645" s="229" t="s">
        <v>1</v>
      </c>
      <c r="I645" s="231"/>
      <c r="J645" s="227"/>
      <c r="K645" s="227"/>
      <c r="L645" s="232"/>
      <c r="M645" s="233"/>
      <c r="N645" s="234"/>
      <c r="O645" s="234"/>
      <c r="P645" s="234"/>
      <c r="Q645" s="234"/>
      <c r="R645" s="234"/>
      <c r="S645" s="234"/>
      <c r="T645" s="23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6" t="s">
        <v>145</v>
      </c>
      <c r="AU645" s="236" t="s">
        <v>143</v>
      </c>
      <c r="AV645" s="13" t="s">
        <v>78</v>
      </c>
      <c r="AW645" s="13" t="s">
        <v>30</v>
      </c>
      <c r="AX645" s="13" t="s">
        <v>73</v>
      </c>
      <c r="AY645" s="236" t="s">
        <v>135</v>
      </c>
    </row>
    <row r="646" s="14" customFormat="1">
      <c r="A646" s="14"/>
      <c r="B646" s="237"/>
      <c r="C646" s="238"/>
      <c r="D646" s="228" t="s">
        <v>145</v>
      </c>
      <c r="E646" s="239" t="s">
        <v>1</v>
      </c>
      <c r="F646" s="240" t="s">
        <v>78</v>
      </c>
      <c r="G646" s="238"/>
      <c r="H646" s="241">
        <v>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145</v>
      </c>
      <c r="AU646" s="247" t="s">
        <v>143</v>
      </c>
      <c r="AV646" s="14" t="s">
        <v>143</v>
      </c>
      <c r="AW646" s="14" t="s">
        <v>30</v>
      </c>
      <c r="AX646" s="14" t="s">
        <v>78</v>
      </c>
      <c r="AY646" s="247" t="s">
        <v>135</v>
      </c>
    </row>
    <row r="647" s="2" customFormat="1" ht="16.5" customHeight="1">
      <c r="A647" s="38"/>
      <c r="B647" s="39"/>
      <c r="C647" s="212" t="s">
        <v>773</v>
      </c>
      <c r="D647" s="212" t="s">
        <v>138</v>
      </c>
      <c r="E647" s="213" t="s">
        <v>774</v>
      </c>
      <c r="F647" s="214" t="s">
        <v>775</v>
      </c>
      <c r="G647" s="215" t="s">
        <v>586</v>
      </c>
      <c r="H647" s="216">
        <v>1</v>
      </c>
      <c r="I647" s="217"/>
      <c r="J647" s="218">
        <f>ROUND(I647*H647,2)</f>
        <v>0</v>
      </c>
      <c r="K647" s="219"/>
      <c r="L647" s="44"/>
      <c r="M647" s="220" t="s">
        <v>1</v>
      </c>
      <c r="N647" s="221" t="s">
        <v>39</v>
      </c>
      <c r="O647" s="91"/>
      <c r="P647" s="222">
        <f>O647*H647</f>
        <v>0</v>
      </c>
      <c r="Q647" s="222">
        <v>0</v>
      </c>
      <c r="R647" s="222">
        <f>Q647*H647</f>
        <v>0</v>
      </c>
      <c r="S647" s="222">
        <v>0.00085999999999999998</v>
      </c>
      <c r="T647" s="223">
        <f>S647*H647</f>
        <v>0.00085999999999999998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4" t="s">
        <v>253</v>
      </c>
      <c r="AT647" s="224" t="s">
        <v>138</v>
      </c>
      <c r="AU647" s="224" t="s">
        <v>143</v>
      </c>
      <c r="AY647" s="17" t="s">
        <v>135</v>
      </c>
      <c r="BE647" s="225">
        <f>IF(N647="základní",J647,0)</f>
        <v>0</v>
      </c>
      <c r="BF647" s="225">
        <f>IF(N647="snížená",J647,0)</f>
        <v>0</v>
      </c>
      <c r="BG647" s="225">
        <f>IF(N647="zákl. přenesená",J647,0)</f>
        <v>0</v>
      </c>
      <c r="BH647" s="225">
        <f>IF(N647="sníž. přenesená",J647,0)</f>
        <v>0</v>
      </c>
      <c r="BI647" s="225">
        <f>IF(N647="nulová",J647,0)</f>
        <v>0</v>
      </c>
      <c r="BJ647" s="17" t="s">
        <v>143</v>
      </c>
      <c r="BK647" s="225">
        <f>ROUND(I647*H647,2)</f>
        <v>0</v>
      </c>
      <c r="BL647" s="17" t="s">
        <v>253</v>
      </c>
      <c r="BM647" s="224" t="s">
        <v>776</v>
      </c>
    </row>
    <row r="648" s="13" customFormat="1">
      <c r="A648" s="13"/>
      <c r="B648" s="226"/>
      <c r="C648" s="227"/>
      <c r="D648" s="228" t="s">
        <v>145</v>
      </c>
      <c r="E648" s="229" t="s">
        <v>1</v>
      </c>
      <c r="F648" s="230" t="s">
        <v>777</v>
      </c>
      <c r="G648" s="227"/>
      <c r="H648" s="229" t="s">
        <v>1</v>
      </c>
      <c r="I648" s="231"/>
      <c r="J648" s="227"/>
      <c r="K648" s="227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145</v>
      </c>
      <c r="AU648" s="236" t="s">
        <v>143</v>
      </c>
      <c r="AV648" s="13" t="s">
        <v>78</v>
      </c>
      <c r="AW648" s="13" t="s">
        <v>30</v>
      </c>
      <c r="AX648" s="13" t="s">
        <v>73</v>
      </c>
      <c r="AY648" s="236" t="s">
        <v>135</v>
      </c>
    </row>
    <row r="649" s="14" customFormat="1">
      <c r="A649" s="14"/>
      <c r="B649" s="237"/>
      <c r="C649" s="238"/>
      <c r="D649" s="228" t="s">
        <v>145</v>
      </c>
      <c r="E649" s="239" t="s">
        <v>1</v>
      </c>
      <c r="F649" s="240" t="s">
        <v>78</v>
      </c>
      <c r="G649" s="238"/>
      <c r="H649" s="241">
        <v>1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145</v>
      </c>
      <c r="AU649" s="247" t="s">
        <v>143</v>
      </c>
      <c r="AV649" s="14" t="s">
        <v>143</v>
      </c>
      <c r="AW649" s="14" t="s">
        <v>30</v>
      </c>
      <c r="AX649" s="14" t="s">
        <v>78</v>
      </c>
      <c r="AY649" s="247" t="s">
        <v>135</v>
      </c>
    </row>
    <row r="650" s="2" customFormat="1" ht="24.15" customHeight="1">
      <c r="A650" s="38"/>
      <c r="B650" s="39"/>
      <c r="C650" s="212" t="s">
        <v>778</v>
      </c>
      <c r="D650" s="212" t="s">
        <v>138</v>
      </c>
      <c r="E650" s="213" t="s">
        <v>779</v>
      </c>
      <c r="F650" s="214" t="s">
        <v>780</v>
      </c>
      <c r="G650" s="215" t="s">
        <v>157</v>
      </c>
      <c r="H650" s="216">
        <v>1</v>
      </c>
      <c r="I650" s="217"/>
      <c r="J650" s="218">
        <f>ROUND(I650*H650,2)</f>
        <v>0</v>
      </c>
      <c r="K650" s="219"/>
      <c r="L650" s="44"/>
      <c r="M650" s="220" t="s">
        <v>1</v>
      </c>
      <c r="N650" s="221" t="s">
        <v>39</v>
      </c>
      <c r="O650" s="91"/>
      <c r="P650" s="222">
        <f>O650*H650</f>
        <v>0</v>
      </c>
      <c r="Q650" s="222">
        <v>4.0000000000000003E-05</v>
      </c>
      <c r="R650" s="222">
        <f>Q650*H650</f>
        <v>4.0000000000000003E-05</v>
      </c>
      <c r="S650" s="222">
        <v>0</v>
      </c>
      <c r="T650" s="223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4" t="s">
        <v>253</v>
      </c>
      <c r="AT650" s="224" t="s">
        <v>138</v>
      </c>
      <c r="AU650" s="224" t="s">
        <v>143</v>
      </c>
      <c r="AY650" s="17" t="s">
        <v>135</v>
      </c>
      <c r="BE650" s="225">
        <f>IF(N650="základní",J650,0)</f>
        <v>0</v>
      </c>
      <c r="BF650" s="225">
        <f>IF(N650="snížená",J650,0)</f>
        <v>0</v>
      </c>
      <c r="BG650" s="225">
        <f>IF(N650="zákl. přenesená",J650,0)</f>
        <v>0</v>
      </c>
      <c r="BH650" s="225">
        <f>IF(N650="sníž. přenesená",J650,0)</f>
        <v>0</v>
      </c>
      <c r="BI650" s="225">
        <f>IF(N650="nulová",J650,0)</f>
        <v>0</v>
      </c>
      <c r="BJ650" s="17" t="s">
        <v>143</v>
      </c>
      <c r="BK650" s="225">
        <f>ROUND(I650*H650,2)</f>
        <v>0</v>
      </c>
      <c r="BL650" s="17" t="s">
        <v>253</v>
      </c>
      <c r="BM650" s="224" t="s">
        <v>781</v>
      </c>
    </row>
    <row r="651" s="2" customFormat="1" ht="24.15" customHeight="1">
      <c r="A651" s="38"/>
      <c r="B651" s="39"/>
      <c r="C651" s="259" t="s">
        <v>782</v>
      </c>
      <c r="D651" s="259" t="s">
        <v>149</v>
      </c>
      <c r="E651" s="260" t="s">
        <v>783</v>
      </c>
      <c r="F651" s="261" t="s">
        <v>784</v>
      </c>
      <c r="G651" s="262" t="s">
        <v>157</v>
      </c>
      <c r="H651" s="263">
        <v>1</v>
      </c>
      <c r="I651" s="264"/>
      <c r="J651" s="265">
        <f>ROUND(I651*H651,2)</f>
        <v>0</v>
      </c>
      <c r="K651" s="266"/>
      <c r="L651" s="267"/>
      <c r="M651" s="268" t="s">
        <v>1</v>
      </c>
      <c r="N651" s="269" t="s">
        <v>39</v>
      </c>
      <c r="O651" s="91"/>
      <c r="P651" s="222">
        <f>O651*H651</f>
        <v>0</v>
      </c>
      <c r="Q651" s="222">
        <v>0.0011900000000000001</v>
      </c>
      <c r="R651" s="222">
        <f>Q651*H651</f>
        <v>0.0011900000000000001</v>
      </c>
      <c r="S651" s="222">
        <v>0</v>
      </c>
      <c r="T651" s="223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4" t="s">
        <v>332</v>
      </c>
      <c r="AT651" s="224" t="s">
        <v>149</v>
      </c>
      <c r="AU651" s="224" t="s">
        <v>143</v>
      </c>
      <c r="AY651" s="17" t="s">
        <v>135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7" t="s">
        <v>143</v>
      </c>
      <c r="BK651" s="225">
        <f>ROUND(I651*H651,2)</f>
        <v>0</v>
      </c>
      <c r="BL651" s="17" t="s">
        <v>253</v>
      </c>
      <c r="BM651" s="224" t="s">
        <v>785</v>
      </c>
    </row>
    <row r="652" s="14" customFormat="1">
      <c r="A652" s="14"/>
      <c r="B652" s="237"/>
      <c r="C652" s="238"/>
      <c r="D652" s="228" t="s">
        <v>145</v>
      </c>
      <c r="E652" s="239" t="s">
        <v>1</v>
      </c>
      <c r="F652" s="240" t="s">
        <v>78</v>
      </c>
      <c r="G652" s="238"/>
      <c r="H652" s="241">
        <v>1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7" t="s">
        <v>145</v>
      </c>
      <c r="AU652" s="247" t="s">
        <v>143</v>
      </c>
      <c r="AV652" s="14" t="s">
        <v>143</v>
      </c>
      <c r="AW652" s="14" t="s">
        <v>30</v>
      </c>
      <c r="AX652" s="14" t="s">
        <v>78</v>
      </c>
      <c r="AY652" s="247" t="s">
        <v>135</v>
      </c>
    </row>
    <row r="653" s="2" customFormat="1" ht="24.15" customHeight="1">
      <c r="A653" s="38"/>
      <c r="B653" s="39"/>
      <c r="C653" s="212" t="s">
        <v>786</v>
      </c>
      <c r="D653" s="212" t="s">
        <v>138</v>
      </c>
      <c r="E653" s="213" t="s">
        <v>787</v>
      </c>
      <c r="F653" s="214" t="s">
        <v>788</v>
      </c>
      <c r="G653" s="215" t="s">
        <v>157</v>
      </c>
      <c r="H653" s="216">
        <v>1</v>
      </c>
      <c r="I653" s="217"/>
      <c r="J653" s="218">
        <f>ROUND(I653*H653,2)</f>
        <v>0</v>
      </c>
      <c r="K653" s="219"/>
      <c r="L653" s="44"/>
      <c r="M653" s="220" t="s">
        <v>1</v>
      </c>
      <c r="N653" s="221" t="s">
        <v>39</v>
      </c>
      <c r="O653" s="91"/>
      <c r="P653" s="222">
        <f>O653*H653</f>
        <v>0</v>
      </c>
      <c r="Q653" s="222">
        <v>0.00013999999999999999</v>
      </c>
      <c r="R653" s="222">
        <f>Q653*H653</f>
        <v>0.00013999999999999999</v>
      </c>
      <c r="S653" s="222">
        <v>0</v>
      </c>
      <c r="T653" s="223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24" t="s">
        <v>253</v>
      </c>
      <c r="AT653" s="224" t="s">
        <v>138</v>
      </c>
      <c r="AU653" s="224" t="s">
        <v>143</v>
      </c>
      <c r="AY653" s="17" t="s">
        <v>135</v>
      </c>
      <c r="BE653" s="225">
        <f>IF(N653="základní",J653,0)</f>
        <v>0</v>
      </c>
      <c r="BF653" s="225">
        <f>IF(N653="snížená",J653,0)</f>
        <v>0</v>
      </c>
      <c r="BG653" s="225">
        <f>IF(N653="zákl. přenesená",J653,0)</f>
        <v>0</v>
      </c>
      <c r="BH653" s="225">
        <f>IF(N653="sníž. přenesená",J653,0)</f>
        <v>0</v>
      </c>
      <c r="BI653" s="225">
        <f>IF(N653="nulová",J653,0)</f>
        <v>0</v>
      </c>
      <c r="BJ653" s="17" t="s">
        <v>143</v>
      </c>
      <c r="BK653" s="225">
        <f>ROUND(I653*H653,2)</f>
        <v>0</v>
      </c>
      <c r="BL653" s="17" t="s">
        <v>253</v>
      </c>
      <c r="BM653" s="224" t="s">
        <v>789</v>
      </c>
    </row>
    <row r="654" s="2" customFormat="1" ht="24.15" customHeight="1">
      <c r="A654" s="38"/>
      <c r="B654" s="39"/>
      <c r="C654" s="259" t="s">
        <v>790</v>
      </c>
      <c r="D654" s="259" t="s">
        <v>149</v>
      </c>
      <c r="E654" s="260" t="s">
        <v>791</v>
      </c>
      <c r="F654" s="261" t="s">
        <v>792</v>
      </c>
      <c r="G654" s="262" t="s">
        <v>157</v>
      </c>
      <c r="H654" s="263">
        <v>1</v>
      </c>
      <c r="I654" s="264"/>
      <c r="J654" s="265">
        <f>ROUND(I654*H654,2)</f>
        <v>0</v>
      </c>
      <c r="K654" s="266"/>
      <c r="L654" s="267"/>
      <c r="M654" s="268" t="s">
        <v>1</v>
      </c>
      <c r="N654" s="269" t="s">
        <v>39</v>
      </c>
      <c r="O654" s="91"/>
      <c r="P654" s="222">
        <f>O654*H654</f>
        <v>0</v>
      </c>
      <c r="Q654" s="222">
        <v>0.0012999999999999999</v>
      </c>
      <c r="R654" s="222">
        <f>Q654*H654</f>
        <v>0.0012999999999999999</v>
      </c>
      <c r="S654" s="222">
        <v>0</v>
      </c>
      <c r="T654" s="223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24" t="s">
        <v>332</v>
      </c>
      <c r="AT654" s="224" t="s">
        <v>149</v>
      </c>
      <c r="AU654" s="224" t="s">
        <v>143</v>
      </c>
      <c r="AY654" s="17" t="s">
        <v>135</v>
      </c>
      <c r="BE654" s="225">
        <f>IF(N654="základní",J654,0)</f>
        <v>0</v>
      </c>
      <c r="BF654" s="225">
        <f>IF(N654="snížená",J654,0)</f>
        <v>0</v>
      </c>
      <c r="BG654" s="225">
        <f>IF(N654="zákl. přenesená",J654,0)</f>
        <v>0</v>
      </c>
      <c r="BH654" s="225">
        <f>IF(N654="sníž. přenesená",J654,0)</f>
        <v>0</v>
      </c>
      <c r="BI654" s="225">
        <f>IF(N654="nulová",J654,0)</f>
        <v>0</v>
      </c>
      <c r="BJ654" s="17" t="s">
        <v>143</v>
      </c>
      <c r="BK654" s="225">
        <f>ROUND(I654*H654,2)</f>
        <v>0</v>
      </c>
      <c r="BL654" s="17" t="s">
        <v>253</v>
      </c>
      <c r="BM654" s="224" t="s">
        <v>793</v>
      </c>
    </row>
    <row r="655" s="2" customFormat="1" ht="24.15" customHeight="1">
      <c r="A655" s="38"/>
      <c r="B655" s="39"/>
      <c r="C655" s="212" t="s">
        <v>794</v>
      </c>
      <c r="D655" s="212" t="s">
        <v>138</v>
      </c>
      <c r="E655" s="213" t="s">
        <v>795</v>
      </c>
      <c r="F655" s="214" t="s">
        <v>796</v>
      </c>
      <c r="G655" s="215" t="s">
        <v>157</v>
      </c>
      <c r="H655" s="216">
        <v>1</v>
      </c>
      <c r="I655" s="217"/>
      <c r="J655" s="218">
        <f>ROUND(I655*H655,2)</f>
        <v>0</v>
      </c>
      <c r="K655" s="219"/>
      <c r="L655" s="44"/>
      <c r="M655" s="220" t="s">
        <v>1</v>
      </c>
      <c r="N655" s="221" t="s">
        <v>39</v>
      </c>
      <c r="O655" s="91"/>
      <c r="P655" s="222">
        <f>O655*H655</f>
        <v>0</v>
      </c>
      <c r="Q655" s="222">
        <v>6.0000000000000002E-05</v>
      </c>
      <c r="R655" s="222">
        <f>Q655*H655</f>
        <v>6.0000000000000002E-05</v>
      </c>
      <c r="S655" s="222">
        <v>0</v>
      </c>
      <c r="T655" s="223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4" t="s">
        <v>253</v>
      </c>
      <c r="AT655" s="224" t="s">
        <v>138</v>
      </c>
      <c r="AU655" s="224" t="s">
        <v>143</v>
      </c>
      <c r="AY655" s="17" t="s">
        <v>135</v>
      </c>
      <c r="BE655" s="225">
        <f>IF(N655="základní",J655,0)</f>
        <v>0</v>
      </c>
      <c r="BF655" s="225">
        <f>IF(N655="snížená",J655,0)</f>
        <v>0</v>
      </c>
      <c r="BG655" s="225">
        <f>IF(N655="zákl. přenesená",J655,0)</f>
        <v>0</v>
      </c>
      <c r="BH655" s="225">
        <f>IF(N655="sníž. přenesená",J655,0)</f>
        <v>0</v>
      </c>
      <c r="BI655" s="225">
        <f>IF(N655="nulová",J655,0)</f>
        <v>0</v>
      </c>
      <c r="BJ655" s="17" t="s">
        <v>143</v>
      </c>
      <c r="BK655" s="225">
        <f>ROUND(I655*H655,2)</f>
        <v>0</v>
      </c>
      <c r="BL655" s="17" t="s">
        <v>253</v>
      </c>
      <c r="BM655" s="224" t="s">
        <v>797</v>
      </c>
    </row>
    <row r="656" s="13" customFormat="1">
      <c r="A656" s="13"/>
      <c r="B656" s="226"/>
      <c r="C656" s="227"/>
      <c r="D656" s="228" t="s">
        <v>145</v>
      </c>
      <c r="E656" s="229" t="s">
        <v>1</v>
      </c>
      <c r="F656" s="230" t="s">
        <v>467</v>
      </c>
      <c r="G656" s="227"/>
      <c r="H656" s="229" t="s">
        <v>1</v>
      </c>
      <c r="I656" s="231"/>
      <c r="J656" s="227"/>
      <c r="K656" s="227"/>
      <c r="L656" s="232"/>
      <c r="M656" s="233"/>
      <c r="N656" s="234"/>
      <c r="O656" s="234"/>
      <c r="P656" s="234"/>
      <c r="Q656" s="234"/>
      <c r="R656" s="234"/>
      <c r="S656" s="234"/>
      <c r="T656" s="23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6" t="s">
        <v>145</v>
      </c>
      <c r="AU656" s="236" t="s">
        <v>143</v>
      </c>
      <c r="AV656" s="13" t="s">
        <v>78</v>
      </c>
      <c r="AW656" s="13" t="s">
        <v>30</v>
      </c>
      <c r="AX656" s="13" t="s">
        <v>73</v>
      </c>
      <c r="AY656" s="236" t="s">
        <v>135</v>
      </c>
    </row>
    <row r="657" s="14" customFormat="1">
      <c r="A657" s="14"/>
      <c r="B657" s="237"/>
      <c r="C657" s="238"/>
      <c r="D657" s="228" t="s">
        <v>145</v>
      </c>
      <c r="E657" s="239" t="s">
        <v>1</v>
      </c>
      <c r="F657" s="240" t="s">
        <v>78</v>
      </c>
      <c r="G657" s="238"/>
      <c r="H657" s="241">
        <v>1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7" t="s">
        <v>145</v>
      </c>
      <c r="AU657" s="247" t="s">
        <v>143</v>
      </c>
      <c r="AV657" s="14" t="s">
        <v>143</v>
      </c>
      <c r="AW657" s="14" t="s">
        <v>30</v>
      </c>
      <c r="AX657" s="14" t="s">
        <v>73</v>
      </c>
      <c r="AY657" s="247" t="s">
        <v>135</v>
      </c>
    </row>
    <row r="658" s="15" customFormat="1">
      <c r="A658" s="15"/>
      <c r="B658" s="248"/>
      <c r="C658" s="249"/>
      <c r="D658" s="228" t="s">
        <v>145</v>
      </c>
      <c r="E658" s="250" t="s">
        <v>1</v>
      </c>
      <c r="F658" s="251" t="s">
        <v>148</v>
      </c>
      <c r="G658" s="249"/>
      <c r="H658" s="252">
        <v>1</v>
      </c>
      <c r="I658" s="253"/>
      <c r="J658" s="249"/>
      <c r="K658" s="249"/>
      <c r="L658" s="254"/>
      <c r="M658" s="255"/>
      <c r="N658" s="256"/>
      <c r="O658" s="256"/>
      <c r="P658" s="256"/>
      <c r="Q658" s="256"/>
      <c r="R658" s="256"/>
      <c r="S658" s="256"/>
      <c r="T658" s="257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58" t="s">
        <v>145</v>
      </c>
      <c r="AU658" s="258" t="s">
        <v>143</v>
      </c>
      <c r="AV658" s="15" t="s">
        <v>142</v>
      </c>
      <c r="AW658" s="15" t="s">
        <v>30</v>
      </c>
      <c r="AX658" s="15" t="s">
        <v>78</v>
      </c>
      <c r="AY658" s="258" t="s">
        <v>135</v>
      </c>
    </row>
    <row r="659" s="2" customFormat="1" ht="24.15" customHeight="1">
      <c r="A659" s="38"/>
      <c r="B659" s="39"/>
      <c r="C659" s="259" t="s">
        <v>798</v>
      </c>
      <c r="D659" s="259" t="s">
        <v>149</v>
      </c>
      <c r="E659" s="260" t="s">
        <v>799</v>
      </c>
      <c r="F659" s="261" t="s">
        <v>800</v>
      </c>
      <c r="G659" s="262" t="s">
        <v>157</v>
      </c>
      <c r="H659" s="263">
        <v>1</v>
      </c>
      <c r="I659" s="264"/>
      <c r="J659" s="265">
        <f>ROUND(I659*H659,2)</f>
        <v>0</v>
      </c>
      <c r="K659" s="266"/>
      <c r="L659" s="267"/>
      <c r="M659" s="268" t="s">
        <v>1</v>
      </c>
      <c r="N659" s="269" t="s">
        <v>39</v>
      </c>
      <c r="O659" s="91"/>
      <c r="P659" s="222">
        <f>O659*H659</f>
        <v>0</v>
      </c>
      <c r="Q659" s="222">
        <v>0.00014999999999999999</v>
      </c>
      <c r="R659" s="222">
        <f>Q659*H659</f>
        <v>0.00014999999999999999</v>
      </c>
      <c r="S659" s="222">
        <v>0</v>
      </c>
      <c r="T659" s="223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4" t="s">
        <v>332</v>
      </c>
      <c r="AT659" s="224" t="s">
        <v>149</v>
      </c>
      <c r="AU659" s="224" t="s">
        <v>143</v>
      </c>
      <c r="AY659" s="17" t="s">
        <v>135</v>
      </c>
      <c r="BE659" s="225">
        <f>IF(N659="základní",J659,0)</f>
        <v>0</v>
      </c>
      <c r="BF659" s="225">
        <f>IF(N659="snížená",J659,0)</f>
        <v>0</v>
      </c>
      <c r="BG659" s="225">
        <f>IF(N659="zákl. přenesená",J659,0)</f>
        <v>0</v>
      </c>
      <c r="BH659" s="225">
        <f>IF(N659="sníž. přenesená",J659,0)</f>
        <v>0</v>
      </c>
      <c r="BI659" s="225">
        <f>IF(N659="nulová",J659,0)</f>
        <v>0</v>
      </c>
      <c r="BJ659" s="17" t="s">
        <v>143</v>
      </c>
      <c r="BK659" s="225">
        <f>ROUND(I659*H659,2)</f>
        <v>0</v>
      </c>
      <c r="BL659" s="17" t="s">
        <v>253</v>
      </c>
      <c r="BM659" s="224" t="s">
        <v>801</v>
      </c>
    </row>
    <row r="660" s="2" customFormat="1" ht="16.5" customHeight="1">
      <c r="A660" s="38"/>
      <c r="B660" s="39"/>
      <c r="C660" s="212" t="s">
        <v>802</v>
      </c>
      <c r="D660" s="212" t="s">
        <v>138</v>
      </c>
      <c r="E660" s="213" t="s">
        <v>803</v>
      </c>
      <c r="F660" s="214" t="s">
        <v>804</v>
      </c>
      <c r="G660" s="215" t="s">
        <v>157</v>
      </c>
      <c r="H660" s="216">
        <v>2</v>
      </c>
      <c r="I660" s="217"/>
      <c r="J660" s="218">
        <f>ROUND(I660*H660,2)</f>
        <v>0</v>
      </c>
      <c r="K660" s="219"/>
      <c r="L660" s="44"/>
      <c r="M660" s="220" t="s">
        <v>1</v>
      </c>
      <c r="N660" s="221" t="s">
        <v>39</v>
      </c>
      <c r="O660" s="91"/>
      <c r="P660" s="222">
        <f>O660*H660</f>
        <v>0</v>
      </c>
      <c r="Q660" s="222">
        <v>0</v>
      </c>
      <c r="R660" s="222">
        <f>Q660*H660</f>
        <v>0</v>
      </c>
      <c r="S660" s="222">
        <v>0.00084999999999999995</v>
      </c>
      <c r="T660" s="223">
        <f>S660*H660</f>
        <v>0.0016999999999999999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24" t="s">
        <v>253</v>
      </c>
      <c r="AT660" s="224" t="s">
        <v>138</v>
      </c>
      <c r="AU660" s="224" t="s">
        <v>143</v>
      </c>
      <c r="AY660" s="17" t="s">
        <v>135</v>
      </c>
      <c r="BE660" s="225">
        <f>IF(N660="základní",J660,0)</f>
        <v>0</v>
      </c>
      <c r="BF660" s="225">
        <f>IF(N660="snížená",J660,0)</f>
        <v>0</v>
      </c>
      <c r="BG660" s="225">
        <f>IF(N660="zákl. přenesená",J660,0)</f>
        <v>0</v>
      </c>
      <c r="BH660" s="225">
        <f>IF(N660="sníž. přenesená",J660,0)</f>
        <v>0</v>
      </c>
      <c r="BI660" s="225">
        <f>IF(N660="nulová",J660,0)</f>
        <v>0</v>
      </c>
      <c r="BJ660" s="17" t="s">
        <v>143</v>
      </c>
      <c r="BK660" s="225">
        <f>ROUND(I660*H660,2)</f>
        <v>0</v>
      </c>
      <c r="BL660" s="17" t="s">
        <v>253</v>
      </c>
      <c r="BM660" s="224" t="s">
        <v>805</v>
      </c>
    </row>
    <row r="661" s="13" customFormat="1">
      <c r="A661" s="13"/>
      <c r="B661" s="226"/>
      <c r="C661" s="227"/>
      <c r="D661" s="228" t="s">
        <v>145</v>
      </c>
      <c r="E661" s="229" t="s">
        <v>1</v>
      </c>
      <c r="F661" s="230" t="s">
        <v>467</v>
      </c>
      <c r="G661" s="227"/>
      <c r="H661" s="229" t="s">
        <v>1</v>
      </c>
      <c r="I661" s="231"/>
      <c r="J661" s="227"/>
      <c r="K661" s="227"/>
      <c r="L661" s="232"/>
      <c r="M661" s="233"/>
      <c r="N661" s="234"/>
      <c r="O661" s="234"/>
      <c r="P661" s="234"/>
      <c r="Q661" s="234"/>
      <c r="R661" s="234"/>
      <c r="S661" s="234"/>
      <c r="T661" s="235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6" t="s">
        <v>145</v>
      </c>
      <c r="AU661" s="236" t="s">
        <v>143</v>
      </c>
      <c r="AV661" s="13" t="s">
        <v>78</v>
      </c>
      <c r="AW661" s="13" t="s">
        <v>30</v>
      </c>
      <c r="AX661" s="13" t="s">
        <v>73</v>
      </c>
      <c r="AY661" s="236" t="s">
        <v>135</v>
      </c>
    </row>
    <row r="662" s="14" customFormat="1">
      <c r="A662" s="14"/>
      <c r="B662" s="237"/>
      <c r="C662" s="238"/>
      <c r="D662" s="228" t="s">
        <v>145</v>
      </c>
      <c r="E662" s="239" t="s">
        <v>1</v>
      </c>
      <c r="F662" s="240" t="s">
        <v>78</v>
      </c>
      <c r="G662" s="238"/>
      <c r="H662" s="241">
        <v>1</v>
      </c>
      <c r="I662" s="242"/>
      <c r="J662" s="238"/>
      <c r="K662" s="238"/>
      <c r="L662" s="243"/>
      <c r="M662" s="244"/>
      <c r="N662" s="245"/>
      <c r="O662" s="245"/>
      <c r="P662" s="245"/>
      <c r="Q662" s="245"/>
      <c r="R662" s="245"/>
      <c r="S662" s="245"/>
      <c r="T662" s="24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7" t="s">
        <v>145</v>
      </c>
      <c r="AU662" s="247" t="s">
        <v>143</v>
      </c>
      <c r="AV662" s="14" t="s">
        <v>143</v>
      </c>
      <c r="AW662" s="14" t="s">
        <v>30</v>
      </c>
      <c r="AX662" s="14" t="s">
        <v>73</v>
      </c>
      <c r="AY662" s="247" t="s">
        <v>135</v>
      </c>
    </row>
    <row r="663" s="13" customFormat="1">
      <c r="A663" s="13"/>
      <c r="B663" s="226"/>
      <c r="C663" s="227"/>
      <c r="D663" s="228" t="s">
        <v>145</v>
      </c>
      <c r="E663" s="229" t="s">
        <v>1</v>
      </c>
      <c r="F663" s="230" t="s">
        <v>526</v>
      </c>
      <c r="G663" s="227"/>
      <c r="H663" s="229" t="s">
        <v>1</v>
      </c>
      <c r="I663" s="231"/>
      <c r="J663" s="227"/>
      <c r="K663" s="227"/>
      <c r="L663" s="232"/>
      <c r="M663" s="233"/>
      <c r="N663" s="234"/>
      <c r="O663" s="234"/>
      <c r="P663" s="234"/>
      <c r="Q663" s="234"/>
      <c r="R663" s="234"/>
      <c r="S663" s="234"/>
      <c r="T663" s="23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6" t="s">
        <v>145</v>
      </c>
      <c r="AU663" s="236" t="s">
        <v>143</v>
      </c>
      <c r="AV663" s="13" t="s">
        <v>78</v>
      </c>
      <c r="AW663" s="13" t="s">
        <v>30</v>
      </c>
      <c r="AX663" s="13" t="s">
        <v>73</v>
      </c>
      <c r="AY663" s="236" t="s">
        <v>135</v>
      </c>
    </row>
    <row r="664" s="14" customFormat="1">
      <c r="A664" s="14"/>
      <c r="B664" s="237"/>
      <c r="C664" s="238"/>
      <c r="D664" s="228" t="s">
        <v>145</v>
      </c>
      <c r="E664" s="239" t="s">
        <v>1</v>
      </c>
      <c r="F664" s="240" t="s">
        <v>78</v>
      </c>
      <c r="G664" s="238"/>
      <c r="H664" s="241">
        <v>1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7" t="s">
        <v>145</v>
      </c>
      <c r="AU664" s="247" t="s">
        <v>143</v>
      </c>
      <c r="AV664" s="14" t="s">
        <v>143</v>
      </c>
      <c r="AW664" s="14" t="s">
        <v>30</v>
      </c>
      <c r="AX664" s="14" t="s">
        <v>73</v>
      </c>
      <c r="AY664" s="247" t="s">
        <v>135</v>
      </c>
    </row>
    <row r="665" s="15" customFormat="1">
      <c r="A665" s="15"/>
      <c r="B665" s="248"/>
      <c r="C665" s="249"/>
      <c r="D665" s="228" t="s">
        <v>145</v>
      </c>
      <c r="E665" s="250" t="s">
        <v>1</v>
      </c>
      <c r="F665" s="251" t="s">
        <v>148</v>
      </c>
      <c r="G665" s="249"/>
      <c r="H665" s="252">
        <v>2</v>
      </c>
      <c r="I665" s="253"/>
      <c r="J665" s="249"/>
      <c r="K665" s="249"/>
      <c r="L665" s="254"/>
      <c r="M665" s="255"/>
      <c r="N665" s="256"/>
      <c r="O665" s="256"/>
      <c r="P665" s="256"/>
      <c r="Q665" s="256"/>
      <c r="R665" s="256"/>
      <c r="S665" s="256"/>
      <c r="T665" s="257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58" t="s">
        <v>145</v>
      </c>
      <c r="AU665" s="258" t="s">
        <v>143</v>
      </c>
      <c r="AV665" s="15" t="s">
        <v>142</v>
      </c>
      <c r="AW665" s="15" t="s">
        <v>30</v>
      </c>
      <c r="AX665" s="15" t="s">
        <v>78</v>
      </c>
      <c r="AY665" s="258" t="s">
        <v>135</v>
      </c>
    </row>
    <row r="666" s="2" customFormat="1" ht="21.75" customHeight="1">
      <c r="A666" s="38"/>
      <c r="B666" s="39"/>
      <c r="C666" s="212" t="s">
        <v>806</v>
      </c>
      <c r="D666" s="212" t="s">
        <v>138</v>
      </c>
      <c r="E666" s="213" t="s">
        <v>807</v>
      </c>
      <c r="F666" s="214" t="s">
        <v>808</v>
      </c>
      <c r="G666" s="215" t="s">
        <v>157</v>
      </c>
      <c r="H666" s="216">
        <v>1</v>
      </c>
      <c r="I666" s="217"/>
      <c r="J666" s="218">
        <f>ROUND(I666*H666,2)</f>
        <v>0</v>
      </c>
      <c r="K666" s="219"/>
      <c r="L666" s="44"/>
      <c r="M666" s="220" t="s">
        <v>1</v>
      </c>
      <c r="N666" s="221" t="s">
        <v>39</v>
      </c>
      <c r="O666" s="91"/>
      <c r="P666" s="222">
        <f>O666*H666</f>
        <v>0</v>
      </c>
      <c r="Q666" s="222">
        <v>0.00014999999999999999</v>
      </c>
      <c r="R666" s="222">
        <f>Q666*H666</f>
        <v>0.00014999999999999999</v>
      </c>
      <c r="S666" s="222">
        <v>0</v>
      </c>
      <c r="T666" s="223">
        <f>S666*H666</f>
        <v>0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24" t="s">
        <v>253</v>
      </c>
      <c r="AT666" s="224" t="s">
        <v>138</v>
      </c>
      <c r="AU666" s="224" t="s">
        <v>143</v>
      </c>
      <c r="AY666" s="17" t="s">
        <v>135</v>
      </c>
      <c r="BE666" s="225">
        <f>IF(N666="základní",J666,0)</f>
        <v>0</v>
      </c>
      <c r="BF666" s="225">
        <f>IF(N666="snížená",J666,0)</f>
        <v>0</v>
      </c>
      <c r="BG666" s="225">
        <f>IF(N666="zákl. přenesená",J666,0)</f>
        <v>0</v>
      </c>
      <c r="BH666" s="225">
        <f>IF(N666="sníž. přenesená",J666,0)</f>
        <v>0</v>
      </c>
      <c r="BI666" s="225">
        <f>IF(N666="nulová",J666,0)</f>
        <v>0</v>
      </c>
      <c r="BJ666" s="17" t="s">
        <v>143</v>
      </c>
      <c r="BK666" s="225">
        <f>ROUND(I666*H666,2)</f>
        <v>0</v>
      </c>
      <c r="BL666" s="17" t="s">
        <v>253</v>
      </c>
      <c r="BM666" s="224" t="s">
        <v>809</v>
      </c>
    </row>
    <row r="667" s="13" customFormat="1">
      <c r="A667" s="13"/>
      <c r="B667" s="226"/>
      <c r="C667" s="227"/>
      <c r="D667" s="228" t="s">
        <v>145</v>
      </c>
      <c r="E667" s="229" t="s">
        <v>1</v>
      </c>
      <c r="F667" s="230" t="s">
        <v>467</v>
      </c>
      <c r="G667" s="227"/>
      <c r="H667" s="229" t="s">
        <v>1</v>
      </c>
      <c r="I667" s="231"/>
      <c r="J667" s="227"/>
      <c r="K667" s="227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145</v>
      </c>
      <c r="AU667" s="236" t="s">
        <v>143</v>
      </c>
      <c r="AV667" s="13" t="s">
        <v>78</v>
      </c>
      <c r="AW667" s="13" t="s">
        <v>30</v>
      </c>
      <c r="AX667" s="13" t="s">
        <v>73</v>
      </c>
      <c r="AY667" s="236" t="s">
        <v>135</v>
      </c>
    </row>
    <row r="668" s="14" customFormat="1">
      <c r="A668" s="14"/>
      <c r="B668" s="237"/>
      <c r="C668" s="238"/>
      <c r="D668" s="228" t="s">
        <v>145</v>
      </c>
      <c r="E668" s="239" t="s">
        <v>1</v>
      </c>
      <c r="F668" s="240" t="s">
        <v>78</v>
      </c>
      <c r="G668" s="238"/>
      <c r="H668" s="241">
        <v>1</v>
      </c>
      <c r="I668" s="242"/>
      <c r="J668" s="238"/>
      <c r="K668" s="238"/>
      <c r="L668" s="243"/>
      <c r="M668" s="244"/>
      <c r="N668" s="245"/>
      <c r="O668" s="245"/>
      <c r="P668" s="245"/>
      <c r="Q668" s="245"/>
      <c r="R668" s="245"/>
      <c r="S668" s="245"/>
      <c r="T668" s="24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7" t="s">
        <v>145</v>
      </c>
      <c r="AU668" s="247" t="s">
        <v>143</v>
      </c>
      <c r="AV668" s="14" t="s">
        <v>143</v>
      </c>
      <c r="AW668" s="14" t="s">
        <v>30</v>
      </c>
      <c r="AX668" s="14" t="s">
        <v>78</v>
      </c>
      <c r="AY668" s="247" t="s">
        <v>135</v>
      </c>
    </row>
    <row r="669" s="2" customFormat="1" ht="16.5" customHeight="1">
      <c r="A669" s="38"/>
      <c r="B669" s="39"/>
      <c r="C669" s="259" t="s">
        <v>810</v>
      </c>
      <c r="D669" s="259" t="s">
        <v>149</v>
      </c>
      <c r="E669" s="260" t="s">
        <v>811</v>
      </c>
      <c r="F669" s="261" t="s">
        <v>812</v>
      </c>
      <c r="G669" s="262" t="s">
        <v>157</v>
      </c>
      <c r="H669" s="263">
        <v>1</v>
      </c>
      <c r="I669" s="264"/>
      <c r="J669" s="265">
        <f>ROUND(I669*H669,2)</f>
        <v>0</v>
      </c>
      <c r="K669" s="266"/>
      <c r="L669" s="267"/>
      <c r="M669" s="268" t="s">
        <v>1</v>
      </c>
      <c r="N669" s="269" t="s">
        <v>39</v>
      </c>
      <c r="O669" s="91"/>
      <c r="P669" s="222">
        <f>O669*H669</f>
        <v>0</v>
      </c>
      <c r="Q669" s="222">
        <v>0.0012800000000000001</v>
      </c>
      <c r="R669" s="222">
        <f>Q669*H669</f>
        <v>0.0012800000000000001</v>
      </c>
      <c r="S669" s="222">
        <v>0</v>
      </c>
      <c r="T669" s="223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4" t="s">
        <v>152</v>
      </c>
      <c r="AT669" s="224" t="s">
        <v>149</v>
      </c>
      <c r="AU669" s="224" t="s">
        <v>143</v>
      </c>
      <c r="AY669" s="17" t="s">
        <v>135</v>
      </c>
      <c r="BE669" s="225">
        <f>IF(N669="základní",J669,0)</f>
        <v>0</v>
      </c>
      <c r="BF669" s="225">
        <f>IF(N669="snížená",J669,0)</f>
        <v>0</v>
      </c>
      <c r="BG669" s="225">
        <f>IF(N669="zákl. přenesená",J669,0)</f>
        <v>0</v>
      </c>
      <c r="BH669" s="225">
        <f>IF(N669="sníž. přenesená",J669,0)</f>
        <v>0</v>
      </c>
      <c r="BI669" s="225">
        <f>IF(N669="nulová",J669,0)</f>
        <v>0</v>
      </c>
      <c r="BJ669" s="17" t="s">
        <v>143</v>
      </c>
      <c r="BK669" s="225">
        <f>ROUND(I669*H669,2)</f>
        <v>0</v>
      </c>
      <c r="BL669" s="17" t="s">
        <v>142</v>
      </c>
      <c r="BM669" s="224" t="s">
        <v>813</v>
      </c>
    </row>
    <row r="670" s="2" customFormat="1" ht="24.15" customHeight="1">
      <c r="A670" s="38"/>
      <c r="B670" s="39"/>
      <c r="C670" s="212" t="s">
        <v>814</v>
      </c>
      <c r="D670" s="212" t="s">
        <v>138</v>
      </c>
      <c r="E670" s="213" t="s">
        <v>815</v>
      </c>
      <c r="F670" s="214" t="s">
        <v>816</v>
      </c>
      <c r="G670" s="215" t="s">
        <v>141</v>
      </c>
      <c r="H670" s="216">
        <v>0.17799999999999999</v>
      </c>
      <c r="I670" s="217"/>
      <c r="J670" s="218">
        <f>ROUND(I670*H670,2)</f>
        <v>0</v>
      </c>
      <c r="K670" s="219"/>
      <c r="L670" s="44"/>
      <c r="M670" s="220" t="s">
        <v>1</v>
      </c>
      <c r="N670" s="221" t="s">
        <v>39</v>
      </c>
      <c r="O670" s="91"/>
      <c r="P670" s="222">
        <f>O670*H670</f>
        <v>0</v>
      </c>
      <c r="Q670" s="222">
        <v>0</v>
      </c>
      <c r="R670" s="222">
        <f>Q670*H670</f>
        <v>0</v>
      </c>
      <c r="S670" s="222">
        <v>0</v>
      </c>
      <c r="T670" s="223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24" t="s">
        <v>253</v>
      </c>
      <c r="AT670" s="224" t="s">
        <v>138</v>
      </c>
      <c r="AU670" s="224" t="s">
        <v>143</v>
      </c>
      <c r="AY670" s="17" t="s">
        <v>135</v>
      </c>
      <c r="BE670" s="225">
        <f>IF(N670="základní",J670,0)</f>
        <v>0</v>
      </c>
      <c r="BF670" s="225">
        <f>IF(N670="snížená",J670,0)</f>
        <v>0</v>
      </c>
      <c r="BG670" s="225">
        <f>IF(N670="zákl. přenesená",J670,0)</f>
        <v>0</v>
      </c>
      <c r="BH670" s="225">
        <f>IF(N670="sníž. přenesená",J670,0)</f>
        <v>0</v>
      </c>
      <c r="BI670" s="225">
        <f>IF(N670="nulová",J670,0)</f>
        <v>0</v>
      </c>
      <c r="BJ670" s="17" t="s">
        <v>143</v>
      </c>
      <c r="BK670" s="225">
        <f>ROUND(I670*H670,2)</f>
        <v>0</v>
      </c>
      <c r="BL670" s="17" t="s">
        <v>253</v>
      </c>
      <c r="BM670" s="224" t="s">
        <v>817</v>
      </c>
    </row>
    <row r="671" s="2" customFormat="1" ht="33" customHeight="1">
      <c r="A671" s="38"/>
      <c r="B671" s="39"/>
      <c r="C671" s="212" t="s">
        <v>818</v>
      </c>
      <c r="D671" s="212" t="s">
        <v>138</v>
      </c>
      <c r="E671" s="213" t="s">
        <v>819</v>
      </c>
      <c r="F671" s="214" t="s">
        <v>820</v>
      </c>
      <c r="G671" s="215" t="s">
        <v>141</v>
      </c>
      <c r="H671" s="216">
        <v>0.35599999999999998</v>
      </c>
      <c r="I671" s="217"/>
      <c r="J671" s="218">
        <f>ROUND(I671*H671,2)</f>
        <v>0</v>
      </c>
      <c r="K671" s="219"/>
      <c r="L671" s="44"/>
      <c r="M671" s="220" t="s">
        <v>1</v>
      </c>
      <c r="N671" s="221" t="s">
        <v>39</v>
      </c>
      <c r="O671" s="91"/>
      <c r="P671" s="222">
        <f>O671*H671</f>
        <v>0</v>
      </c>
      <c r="Q671" s="222">
        <v>0</v>
      </c>
      <c r="R671" s="222">
        <f>Q671*H671</f>
        <v>0</v>
      </c>
      <c r="S671" s="222">
        <v>0</v>
      </c>
      <c r="T671" s="223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24" t="s">
        <v>253</v>
      </c>
      <c r="AT671" s="224" t="s">
        <v>138</v>
      </c>
      <c r="AU671" s="224" t="s">
        <v>143</v>
      </c>
      <c r="AY671" s="17" t="s">
        <v>135</v>
      </c>
      <c r="BE671" s="225">
        <f>IF(N671="základní",J671,0)</f>
        <v>0</v>
      </c>
      <c r="BF671" s="225">
        <f>IF(N671="snížená",J671,0)</f>
        <v>0</v>
      </c>
      <c r="BG671" s="225">
        <f>IF(N671="zákl. přenesená",J671,0)</f>
        <v>0</v>
      </c>
      <c r="BH671" s="225">
        <f>IF(N671="sníž. přenesená",J671,0)</f>
        <v>0</v>
      </c>
      <c r="BI671" s="225">
        <f>IF(N671="nulová",J671,0)</f>
        <v>0</v>
      </c>
      <c r="BJ671" s="17" t="s">
        <v>143</v>
      </c>
      <c r="BK671" s="225">
        <f>ROUND(I671*H671,2)</f>
        <v>0</v>
      </c>
      <c r="BL671" s="17" t="s">
        <v>253</v>
      </c>
      <c r="BM671" s="224" t="s">
        <v>821</v>
      </c>
    </row>
    <row r="672" s="14" customFormat="1">
      <c r="A672" s="14"/>
      <c r="B672" s="237"/>
      <c r="C672" s="238"/>
      <c r="D672" s="228" t="s">
        <v>145</v>
      </c>
      <c r="E672" s="238"/>
      <c r="F672" s="240" t="s">
        <v>822</v>
      </c>
      <c r="G672" s="238"/>
      <c r="H672" s="241">
        <v>0.35599999999999998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145</v>
      </c>
      <c r="AU672" s="247" t="s">
        <v>143</v>
      </c>
      <c r="AV672" s="14" t="s">
        <v>143</v>
      </c>
      <c r="AW672" s="14" t="s">
        <v>4</v>
      </c>
      <c r="AX672" s="14" t="s">
        <v>78</v>
      </c>
      <c r="AY672" s="247" t="s">
        <v>135</v>
      </c>
    </row>
    <row r="673" s="12" customFormat="1" ht="22.8" customHeight="1">
      <c r="A673" s="12"/>
      <c r="B673" s="196"/>
      <c r="C673" s="197"/>
      <c r="D673" s="198" t="s">
        <v>72</v>
      </c>
      <c r="E673" s="210" t="s">
        <v>823</v>
      </c>
      <c r="F673" s="210" t="s">
        <v>824</v>
      </c>
      <c r="G673" s="197"/>
      <c r="H673" s="197"/>
      <c r="I673" s="200"/>
      <c r="J673" s="211">
        <f>BK673</f>
        <v>0</v>
      </c>
      <c r="K673" s="197"/>
      <c r="L673" s="202"/>
      <c r="M673" s="203"/>
      <c r="N673" s="204"/>
      <c r="O673" s="204"/>
      <c r="P673" s="205">
        <f>SUM(P674:P680)</f>
        <v>0</v>
      </c>
      <c r="Q673" s="204"/>
      <c r="R673" s="205">
        <f>SUM(R674:R680)</f>
        <v>0.0091500000000000019</v>
      </c>
      <c r="S673" s="204"/>
      <c r="T673" s="206">
        <f>SUM(T674:T680)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07" t="s">
        <v>143</v>
      </c>
      <c r="AT673" s="208" t="s">
        <v>72</v>
      </c>
      <c r="AU673" s="208" t="s">
        <v>78</v>
      </c>
      <c r="AY673" s="207" t="s">
        <v>135</v>
      </c>
      <c r="BK673" s="209">
        <f>SUM(BK674:BK680)</f>
        <v>0</v>
      </c>
    </row>
    <row r="674" s="2" customFormat="1" ht="37.8" customHeight="1">
      <c r="A674" s="38"/>
      <c r="B674" s="39"/>
      <c r="C674" s="212" t="s">
        <v>825</v>
      </c>
      <c r="D674" s="212" t="s">
        <v>138</v>
      </c>
      <c r="E674" s="213" t="s">
        <v>826</v>
      </c>
      <c r="F674" s="214" t="s">
        <v>827</v>
      </c>
      <c r="G674" s="215" t="s">
        <v>586</v>
      </c>
      <c r="H674" s="216">
        <v>1</v>
      </c>
      <c r="I674" s="217"/>
      <c r="J674" s="218">
        <f>ROUND(I674*H674,2)</f>
        <v>0</v>
      </c>
      <c r="K674" s="219"/>
      <c r="L674" s="44"/>
      <c r="M674" s="220" t="s">
        <v>1</v>
      </c>
      <c r="N674" s="221" t="s">
        <v>39</v>
      </c>
      <c r="O674" s="91"/>
      <c r="P674" s="222">
        <f>O674*H674</f>
        <v>0</v>
      </c>
      <c r="Q674" s="222">
        <v>0.0085000000000000006</v>
      </c>
      <c r="R674" s="222">
        <f>Q674*H674</f>
        <v>0.0085000000000000006</v>
      </c>
      <c r="S674" s="222">
        <v>0</v>
      </c>
      <c r="T674" s="223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4" t="s">
        <v>253</v>
      </c>
      <c r="AT674" s="224" t="s">
        <v>138</v>
      </c>
      <c r="AU674" s="224" t="s">
        <v>143</v>
      </c>
      <c r="AY674" s="17" t="s">
        <v>135</v>
      </c>
      <c r="BE674" s="225">
        <f>IF(N674="základní",J674,0)</f>
        <v>0</v>
      </c>
      <c r="BF674" s="225">
        <f>IF(N674="snížená",J674,0)</f>
        <v>0</v>
      </c>
      <c r="BG674" s="225">
        <f>IF(N674="zákl. přenesená",J674,0)</f>
        <v>0</v>
      </c>
      <c r="BH674" s="225">
        <f>IF(N674="sníž. přenesená",J674,0)</f>
        <v>0</v>
      </c>
      <c r="BI674" s="225">
        <f>IF(N674="nulová",J674,0)</f>
        <v>0</v>
      </c>
      <c r="BJ674" s="17" t="s">
        <v>143</v>
      </c>
      <c r="BK674" s="225">
        <f>ROUND(I674*H674,2)</f>
        <v>0</v>
      </c>
      <c r="BL674" s="17" t="s">
        <v>253</v>
      </c>
      <c r="BM674" s="224" t="s">
        <v>828</v>
      </c>
    </row>
    <row r="675" s="2" customFormat="1" ht="16.5" customHeight="1">
      <c r="A675" s="38"/>
      <c r="B675" s="39"/>
      <c r="C675" s="212" t="s">
        <v>829</v>
      </c>
      <c r="D675" s="212" t="s">
        <v>138</v>
      </c>
      <c r="E675" s="213" t="s">
        <v>830</v>
      </c>
      <c r="F675" s="214" t="s">
        <v>831</v>
      </c>
      <c r="G675" s="215" t="s">
        <v>586</v>
      </c>
      <c r="H675" s="216">
        <v>1</v>
      </c>
      <c r="I675" s="217"/>
      <c r="J675" s="218">
        <f>ROUND(I675*H675,2)</f>
        <v>0</v>
      </c>
      <c r="K675" s="219"/>
      <c r="L675" s="44"/>
      <c r="M675" s="220" t="s">
        <v>1</v>
      </c>
      <c r="N675" s="221" t="s">
        <v>39</v>
      </c>
      <c r="O675" s="91"/>
      <c r="P675" s="222">
        <f>O675*H675</f>
        <v>0</v>
      </c>
      <c r="Q675" s="222">
        <v>0.00014999999999999999</v>
      </c>
      <c r="R675" s="222">
        <f>Q675*H675</f>
        <v>0.00014999999999999999</v>
      </c>
      <c r="S675" s="222">
        <v>0</v>
      </c>
      <c r="T675" s="223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24" t="s">
        <v>253</v>
      </c>
      <c r="AT675" s="224" t="s">
        <v>138</v>
      </c>
      <c r="AU675" s="224" t="s">
        <v>143</v>
      </c>
      <c r="AY675" s="17" t="s">
        <v>135</v>
      </c>
      <c r="BE675" s="225">
        <f>IF(N675="základní",J675,0)</f>
        <v>0</v>
      </c>
      <c r="BF675" s="225">
        <f>IF(N675="snížená",J675,0)</f>
        <v>0</v>
      </c>
      <c r="BG675" s="225">
        <f>IF(N675="zákl. přenesená",J675,0)</f>
        <v>0</v>
      </c>
      <c r="BH675" s="225">
        <f>IF(N675="sníž. přenesená",J675,0)</f>
        <v>0</v>
      </c>
      <c r="BI675" s="225">
        <f>IF(N675="nulová",J675,0)</f>
        <v>0</v>
      </c>
      <c r="BJ675" s="17" t="s">
        <v>143</v>
      </c>
      <c r="BK675" s="225">
        <f>ROUND(I675*H675,2)</f>
        <v>0</v>
      </c>
      <c r="BL675" s="17" t="s">
        <v>253</v>
      </c>
      <c r="BM675" s="224" t="s">
        <v>832</v>
      </c>
    </row>
    <row r="676" s="2" customFormat="1" ht="16.5" customHeight="1">
      <c r="A676" s="38"/>
      <c r="B676" s="39"/>
      <c r="C676" s="212" t="s">
        <v>833</v>
      </c>
      <c r="D676" s="212" t="s">
        <v>138</v>
      </c>
      <c r="E676" s="213" t="s">
        <v>834</v>
      </c>
      <c r="F676" s="214" t="s">
        <v>835</v>
      </c>
      <c r="G676" s="215" t="s">
        <v>586</v>
      </c>
      <c r="H676" s="216">
        <v>1</v>
      </c>
      <c r="I676" s="217"/>
      <c r="J676" s="218">
        <f>ROUND(I676*H676,2)</f>
        <v>0</v>
      </c>
      <c r="K676" s="219"/>
      <c r="L676" s="44"/>
      <c r="M676" s="220" t="s">
        <v>1</v>
      </c>
      <c r="N676" s="221" t="s">
        <v>39</v>
      </c>
      <c r="O676" s="91"/>
      <c r="P676" s="222">
        <f>O676*H676</f>
        <v>0</v>
      </c>
      <c r="Q676" s="222">
        <v>0.00050000000000000001</v>
      </c>
      <c r="R676" s="222">
        <f>Q676*H676</f>
        <v>0.00050000000000000001</v>
      </c>
      <c r="S676" s="222">
        <v>0</v>
      </c>
      <c r="T676" s="223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24" t="s">
        <v>253</v>
      </c>
      <c r="AT676" s="224" t="s">
        <v>138</v>
      </c>
      <c r="AU676" s="224" t="s">
        <v>143</v>
      </c>
      <c r="AY676" s="17" t="s">
        <v>135</v>
      </c>
      <c r="BE676" s="225">
        <f>IF(N676="základní",J676,0)</f>
        <v>0</v>
      </c>
      <c r="BF676" s="225">
        <f>IF(N676="snížená",J676,0)</f>
        <v>0</v>
      </c>
      <c r="BG676" s="225">
        <f>IF(N676="zákl. přenesená",J676,0)</f>
        <v>0</v>
      </c>
      <c r="BH676" s="225">
        <f>IF(N676="sníž. přenesená",J676,0)</f>
        <v>0</v>
      </c>
      <c r="BI676" s="225">
        <f>IF(N676="nulová",J676,0)</f>
        <v>0</v>
      </c>
      <c r="BJ676" s="17" t="s">
        <v>143</v>
      </c>
      <c r="BK676" s="225">
        <f>ROUND(I676*H676,2)</f>
        <v>0</v>
      </c>
      <c r="BL676" s="17" t="s">
        <v>253</v>
      </c>
      <c r="BM676" s="224" t="s">
        <v>836</v>
      </c>
    </row>
    <row r="677" s="2" customFormat="1" ht="24.15" customHeight="1">
      <c r="A677" s="38"/>
      <c r="B677" s="39"/>
      <c r="C677" s="212" t="s">
        <v>837</v>
      </c>
      <c r="D677" s="212" t="s">
        <v>138</v>
      </c>
      <c r="E677" s="213" t="s">
        <v>838</v>
      </c>
      <c r="F677" s="214" t="s">
        <v>839</v>
      </c>
      <c r="G677" s="215" t="s">
        <v>141</v>
      </c>
      <c r="H677" s="216">
        <v>0.0089999999999999993</v>
      </c>
      <c r="I677" s="217"/>
      <c r="J677" s="218">
        <f>ROUND(I677*H677,2)</f>
        <v>0</v>
      </c>
      <c r="K677" s="219"/>
      <c r="L677" s="44"/>
      <c r="M677" s="220" t="s">
        <v>1</v>
      </c>
      <c r="N677" s="221" t="s">
        <v>39</v>
      </c>
      <c r="O677" s="91"/>
      <c r="P677" s="222">
        <f>O677*H677</f>
        <v>0</v>
      </c>
      <c r="Q677" s="222">
        <v>0</v>
      </c>
      <c r="R677" s="222">
        <f>Q677*H677</f>
        <v>0</v>
      </c>
      <c r="S677" s="222">
        <v>0</v>
      </c>
      <c r="T677" s="223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4" t="s">
        <v>253</v>
      </c>
      <c r="AT677" s="224" t="s">
        <v>138</v>
      </c>
      <c r="AU677" s="224" t="s">
        <v>143</v>
      </c>
      <c r="AY677" s="17" t="s">
        <v>135</v>
      </c>
      <c r="BE677" s="225">
        <f>IF(N677="základní",J677,0)</f>
        <v>0</v>
      </c>
      <c r="BF677" s="225">
        <f>IF(N677="snížená",J677,0)</f>
        <v>0</v>
      </c>
      <c r="BG677" s="225">
        <f>IF(N677="zákl. přenesená",J677,0)</f>
        <v>0</v>
      </c>
      <c r="BH677" s="225">
        <f>IF(N677="sníž. přenesená",J677,0)</f>
        <v>0</v>
      </c>
      <c r="BI677" s="225">
        <f>IF(N677="nulová",J677,0)</f>
        <v>0</v>
      </c>
      <c r="BJ677" s="17" t="s">
        <v>143</v>
      </c>
      <c r="BK677" s="225">
        <f>ROUND(I677*H677,2)</f>
        <v>0</v>
      </c>
      <c r="BL677" s="17" t="s">
        <v>253</v>
      </c>
      <c r="BM677" s="224" t="s">
        <v>840</v>
      </c>
    </row>
    <row r="678" s="2" customFormat="1" ht="24.15" customHeight="1">
      <c r="A678" s="38"/>
      <c r="B678" s="39"/>
      <c r="C678" s="212" t="s">
        <v>841</v>
      </c>
      <c r="D678" s="212" t="s">
        <v>138</v>
      </c>
      <c r="E678" s="213" t="s">
        <v>842</v>
      </c>
      <c r="F678" s="214" t="s">
        <v>843</v>
      </c>
      <c r="G678" s="215" t="s">
        <v>141</v>
      </c>
      <c r="H678" s="216">
        <v>0.0089999999999999993</v>
      </c>
      <c r="I678" s="217"/>
      <c r="J678" s="218">
        <f>ROUND(I678*H678,2)</f>
        <v>0</v>
      </c>
      <c r="K678" s="219"/>
      <c r="L678" s="44"/>
      <c r="M678" s="220" t="s">
        <v>1</v>
      </c>
      <c r="N678" s="221" t="s">
        <v>39</v>
      </c>
      <c r="O678" s="91"/>
      <c r="P678" s="222">
        <f>O678*H678</f>
        <v>0</v>
      </c>
      <c r="Q678" s="222">
        <v>0</v>
      </c>
      <c r="R678" s="222">
        <f>Q678*H678</f>
        <v>0</v>
      </c>
      <c r="S678" s="222">
        <v>0</v>
      </c>
      <c r="T678" s="223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4" t="s">
        <v>253</v>
      </c>
      <c r="AT678" s="224" t="s">
        <v>138</v>
      </c>
      <c r="AU678" s="224" t="s">
        <v>143</v>
      </c>
      <c r="AY678" s="17" t="s">
        <v>135</v>
      </c>
      <c r="BE678" s="225">
        <f>IF(N678="základní",J678,0)</f>
        <v>0</v>
      </c>
      <c r="BF678" s="225">
        <f>IF(N678="snížená",J678,0)</f>
        <v>0</v>
      </c>
      <c r="BG678" s="225">
        <f>IF(N678="zákl. přenesená",J678,0)</f>
        <v>0</v>
      </c>
      <c r="BH678" s="225">
        <f>IF(N678="sníž. přenesená",J678,0)</f>
        <v>0</v>
      </c>
      <c r="BI678" s="225">
        <f>IF(N678="nulová",J678,0)</f>
        <v>0</v>
      </c>
      <c r="BJ678" s="17" t="s">
        <v>143</v>
      </c>
      <c r="BK678" s="225">
        <f>ROUND(I678*H678,2)</f>
        <v>0</v>
      </c>
      <c r="BL678" s="17" t="s">
        <v>253</v>
      </c>
      <c r="BM678" s="224" t="s">
        <v>844</v>
      </c>
    </row>
    <row r="679" s="2" customFormat="1" ht="33" customHeight="1">
      <c r="A679" s="38"/>
      <c r="B679" s="39"/>
      <c r="C679" s="212" t="s">
        <v>845</v>
      </c>
      <c r="D679" s="212" t="s">
        <v>138</v>
      </c>
      <c r="E679" s="213" t="s">
        <v>846</v>
      </c>
      <c r="F679" s="214" t="s">
        <v>847</v>
      </c>
      <c r="G679" s="215" t="s">
        <v>141</v>
      </c>
      <c r="H679" s="216">
        <v>0.017999999999999999</v>
      </c>
      <c r="I679" s="217"/>
      <c r="J679" s="218">
        <f>ROUND(I679*H679,2)</f>
        <v>0</v>
      </c>
      <c r="K679" s="219"/>
      <c r="L679" s="44"/>
      <c r="M679" s="220" t="s">
        <v>1</v>
      </c>
      <c r="N679" s="221" t="s">
        <v>39</v>
      </c>
      <c r="O679" s="91"/>
      <c r="P679" s="222">
        <f>O679*H679</f>
        <v>0</v>
      </c>
      <c r="Q679" s="222">
        <v>0</v>
      </c>
      <c r="R679" s="222">
        <f>Q679*H679</f>
        <v>0</v>
      </c>
      <c r="S679" s="222">
        <v>0</v>
      </c>
      <c r="T679" s="223">
        <f>S679*H679</f>
        <v>0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R679" s="224" t="s">
        <v>253</v>
      </c>
      <c r="AT679" s="224" t="s">
        <v>138</v>
      </c>
      <c r="AU679" s="224" t="s">
        <v>143</v>
      </c>
      <c r="AY679" s="17" t="s">
        <v>135</v>
      </c>
      <c r="BE679" s="225">
        <f>IF(N679="základní",J679,0)</f>
        <v>0</v>
      </c>
      <c r="BF679" s="225">
        <f>IF(N679="snížená",J679,0)</f>
        <v>0</v>
      </c>
      <c r="BG679" s="225">
        <f>IF(N679="zákl. přenesená",J679,0)</f>
        <v>0</v>
      </c>
      <c r="BH679" s="225">
        <f>IF(N679="sníž. přenesená",J679,0)</f>
        <v>0</v>
      </c>
      <c r="BI679" s="225">
        <f>IF(N679="nulová",J679,0)</f>
        <v>0</v>
      </c>
      <c r="BJ679" s="17" t="s">
        <v>143</v>
      </c>
      <c r="BK679" s="225">
        <f>ROUND(I679*H679,2)</f>
        <v>0</v>
      </c>
      <c r="BL679" s="17" t="s">
        <v>253</v>
      </c>
      <c r="BM679" s="224" t="s">
        <v>848</v>
      </c>
    </row>
    <row r="680" s="14" customFormat="1">
      <c r="A680" s="14"/>
      <c r="B680" s="237"/>
      <c r="C680" s="238"/>
      <c r="D680" s="228" t="s">
        <v>145</v>
      </c>
      <c r="E680" s="238"/>
      <c r="F680" s="240" t="s">
        <v>849</v>
      </c>
      <c r="G680" s="238"/>
      <c r="H680" s="241">
        <v>0.017999999999999999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7" t="s">
        <v>145</v>
      </c>
      <c r="AU680" s="247" t="s">
        <v>143</v>
      </c>
      <c r="AV680" s="14" t="s">
        <v>143</v>
      </c>
      <c r="AW680" s="14" t="s">
        <v>4</v>
      </c>
      <c r="AX680" s="14" t="s">
        <v>78</v>
      </c>
      <c r="AY680" s="247" t="s">
        <v>135</v>
      </c>
    </row>
    <row r="681" s="12" customFormat="1" ht="22.8" customHeight="1">
      <c r="A681" s="12"/>
      <c r="B681" s="196"/>
      <c r="C681" s="197"/>
      <c r="D681" s="198" t="s">
        <v>72</v>
      </c>
      <c r="E681" s="210" t="s">
        <v>850</v>
      </c>
      <c r="F681" s="210" t="s">
        <v>851</v>
      </c>
      <c r="G681" s="197"/>
      <c r="H681" s="197"/>
      <c r="I681" s="200"/>
      <c r="J681" s="211">
        <f>BK681</f>
        <v>0</v>
      </c>
      <c r="K681" s="197"/>
      <c r="L681" s="202"/>
      <c r="M681" s="203"/>
      <c r="N681" s="204"/>
      <c r="O681" s="204"/>
      <c r="P681" s="205">
        <f>SUM(P682:P685)</f>
        <v>0</v>
      </c>
      <c r="Q681" s="204"/>
      <c r="R681" s="205">
        <f>SUM(R682:R685)</f>
        <v>0.0080000000000000002</v>
      </c>
      <c r="S681" s="204"/>
      <c r="T681" s="206">
        <f>SUM(T682:T685)</f>
        <v>0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207" t="s">
        <v>143</v>
      </c>
      <c r="AT681" s="208" t="s">
        <v>72</v>
      </c>
      <c r="AU681" s="208" t="s">
        <v>78</v>
      </c>
      <c r="AY681" s="207" t="s">
        <v>135</v>
      </c>
      <c r="BK681" s="209">
        <f>SUM(BK682:BK685)</f>
        <v>0</v>
      </c>
    </row>
    <row r="682" s="2" customFormat="1" ht="24.15" customHeight="1">
      <c r="A682" s="38"/>
      <c r="B682" s="39"/>
      <c r="C682" s="212" t="s">
        <v>852</v>
      </c>
      <c r="D682" s="212" t="s">
        <v>138</v>
      </c>
      <c r="E682" s="213" t="s">
        <v>853</v>
      </c>
      <c r="F682" s="214" t="s">
        <v>854</v>
      </c>
      <c r="G682" s="215" t="s">
        <v>157</v>
      </c>
      <c r="H682" s="216">
        <v>4</v>
      </c>
      <c r="I682" s="217"/>
      <c r="J682" s="218">
        <f>ROUND(I682*H682,2)</f>
        <v>0</v>
      </c>
      <c r="K682" s="219"/>
      <c r="L682" s="44"/>
      <c r="M682" s="220" t="s">
        <v>1</v>
      </c>
      <c r="N682" s="221" t="s">
        <v>39</v>
      </c>
      <c r="O682" s="91"/>
      <c r="P682" s="222">
        <f>O682*H682</f>
        <v>0</v>
      </c>
      <c r="Q682" s="222">
        <v>0.002</v>
      </c>
      <c r="R682" s="222">
        <f>Q682*H682</f>
        <v>0.0080000000000000002</v>
      </c>
      <c r="S682" s="222">
        <v>0</v>
      </c>
      <c r="T682" s="223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24" t="s">
        <v>253</v>
      </c>
      <c r="AT682" s="224" t="s">
        <v>138</v>
      </c>
      <c r="AU682" s="224" t="s">
        <v>143</v>
      </c>
      <c r="AY682" s="17" t="s">
        <v>135</v>
      </c>
      <c r="BE682" s="225">
        <f>IF(N682="základní",J682,0)</f>
        <v>0</v>
      </c>
      <c r="BF682" s="225">
        <f>IF(N682="snížená",J682,0)</f>
        <v>0</v>
      </c>
      <c r="BG682" s="225">
        <f>IF(N682="zákl. přenesená",J682,0)</f>
        <v>0</v>
      </c>
      <c r="BH682" s="225">
        <f>IF(N682="sníž. přenesená",J682,0)</f>
        <v>0</v>
      </c>
      <c r="BI682" s="225">
        <f>IF(N682="nulová",J682,0)</f>
        <v>0</v>
      </c>
      <c r="BJ682" s="17" t="s">
        <v>143</v>
      </c>
      <c r="BK682" s="225">
        <f>ROUND(I682*H682,2)</f>
        <v>0</v>
      </c>
      <c r="BL682" s="17" t="s">
        <v>253</v>
      </c>
      <c r="BM682" s="224" t="s">
        <v>855</v>
      </c>
    </row>
    <row r="683" s="2" customFormat="1" ht="24.15" customHeight="1">
      <c r="A683" s="38"/>
      <c r="B683" s="39"/>
      <c r="C683" s="212" t="s">
        <v>856</v>
      </c>
      <c r="D683" s="212" t="s">
        <v>138</v>
      </c>
      <c r="E683" s="213" t="s">
        <v>857</v>
      </c>
      <c r="F683" s="214" t="s">
        <v>858</v>
      </c>
      <c r="G683" s="215" t="s">
        <v>141</v>
      </c>
      <c r="H683" s="216">
        <v>0.0080000000000000002</v>
      </c>
      <c r="I683" s="217"/>
      <c r="J683" s="218">
        <f>ROUND(I683*H683,2)</f>
        <v>0</v>
      </c>
      <c r="K683" s="219"/>
      <c r="L683" s="44"/>
      <c r="M683" s="220" t="s">
        <v>1</v>
      </c>
      <c r="N683" s="221" t="s">
        <v>39</v>
      </c>
      <c r="O683" s="91"/>
      <c r="P683" s="222">
        <f>O683*H683</f>
        <v>0</v>
      </c>
      <c r="Q683" s="222">
        <v>0</v>
      </c>
      <c r="R683" s="222">
        <f>Q683*H683</f>
        <v>0</v>
      </c>
      <c r="S683" s="222">
        <v>0</v>
      </c>
      <c r="T683" s="223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24" t="s">
        <v>253</v>
      </c>
      <c r="AT683" s="224" t="s">
        <v>138</v>
      </c>
      <c r="AU683" s="224" t="s">
        <v>143</v>
      </c>
      <c r="AY683" s="17" t="s">
        <v>135</v>
      </c>
      <c r="BE683" s="225">
        <f>IF(N683="základní",J683,0)</f>
        <v>0</v>
      </c>
      <c r="BF683" s="225">
        <f>IF(N683="snížená",J683,0)</f>
        <v>0</v>
      </c>
      <c r="BG683" s="225">
        <f>IF(N683="zákl. přenesená",J683,0)</f>
        <v>0</v>
      </c>
      <c r="BH683" s="225">
        <f>IF(N683="sníž. přenesená",J683,0)</f>
        <v>0</v>
      </c>
      <c r="BI683" s="225">
        <f>IF(N683="nulová",J683,0)</f>
        <v>0</v>
      </c>
      <c r="BJ683" s="17" t="s">
        <v>143</v>
      </c>
      <c r="BK683" s="225">
        <f>ROUND(I683*H683,2)</f>
        <v>0</v>
      </c>
      <c r="BL683" s="17" t="s">
        <v>253</v>
      </c>
      <c r="BM683" s="224" t="s">
        <v>859</v>
      </c>
    </row>
    <row r="684" s="2" customFormat="1" ht="33" customHeight="1">
      <c r="A684" s="38"/>
      <c r="B684" s="39"/>
      <c r="C684" s="212" t="s">
        <v>860</v>
      </c>
      <c r="D684" s="212" t="s">
        <v>138</v>
      </c>
      <c r="E684" s="213" t="s">
        <v>861</v>
      </c>
      <c r="F684" s="214" t="s">
        <v>862</v>
      </c>
      <c r="G684" s="215" t="s">
        <v>141</v>
      </c>
      <c r="H684" s="216">
        <v>0.016</v>
      </c>
      <c r="I684" s="217"/>
      <c r="J684" s="218">
        <f>ROUND(I684*H684,2)</f>
        <v>0</v>
      </c>
      <c r="K684" s="219"/>
      <c r="L684" s="44"/>
      <c r="M684" s="220" t="s">
        <v>1</v>
      </c>
      <c r="N684" s="221" t="s">
        <v>39</v>
      </c>
      <c r="O684" s="91"/>
      <c r="P684" s="222">
        <f>O684*H684</f>
        <v>0</v>
      </c>
      <c r="Q684" s="222">
        <v>0</v>
      </c>
      <c r="R684" s="222">
        <f>Q684*H684</f>
        <v>0</v>
      </c>
      <c r="S684" s="222">
        <v>0</v>
      </c>
      <c r="T684" s="223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24" t="s">
        <v>253</v>
      </c>
      <c r="AT684" s="224" t="s">
        <v>138</v>
      </c>
      <c r="AU684" s="224" t="s">
        <v>143</v>
      </c>
      <c r="AY684" s="17" t="s">
        <v>135</v>
      </c>
      <c r="BE684" s="225">
        <f>IF(N684="základní",J684,0)</f>
        <v>0</v>
      </c>
      <c r="BF684" s="225">
        <f>IF(N684="snížená",J684,0)</f>
        <v>0</v>
      </c>
      <c r="BG684" s="225">
        <f>IF(N684="zákl. přenesená",J684,0)</f>
        <v>0</v>
      </c>
      <c r="BH684" s="225">
        <f>IF(N684="sníž. přenesená",J684,0)</f>
        <v>0</v>
      </c>
      <c r="BI684" s="225">
        <f>IF(N684="nulová",J684,0)</f>
        <v>0</v>
      </c>
      <c r="BJ684" s="17" t="s">
        <v>143</v>
      </c>
      <c r="BK684" s="225">
        <f>ROUND(I684*H684,2)</f>
        <v>0</v>
      </c>
      <c r="BL684" s="17" t="s">
        <v>253</v>
      </c>
      <c r="BM684" s="224" t="s">
        <v>863</v>
      </c>
    </row>
    <row r="685" s="14" customFormat="1">
      <c r="A685" s="14"/>
      <c r="B685" s="237"/>
      <c r="C685" s="238"/>
      <c r="D685" s="228" t="s">
        <v>145</v>
      </c>
      <c r="E685" s="238"/>
      <c r="F685" s="240" t="s">
        <v>864</v>
      </c>
      <c r="G685" s="238"/>
      <c r="H685" s="241">
        <v>0.016</v>
      </c>
      <c r="I685" s="242"/>
      <c r="J685" s="238"/>
      <c r="K685" s="238"/>
      <c r="L685" s="243"/>
      <c r="M685" s="244"/>
      <c r="N685" s="245"/>
      <c r="O685" s="245"/>
      <c r="P685" s="245"/>
      <c r="Q685" s="245"/>
      <c r="R685" s="245"/>
      <c r="S685" s="245"/>
      <c r="T685" s="246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7" t="s">
        <v>145</v>
      </c>
      <c r="AU685" s="247" t="s">
        <v>143</v>
      </c>
      <c r="AV685" s="14" t="s">
        <v>143</v>
      </c>
      <c r="AW685" s="14" t="s">
        <v>4</v>
      </c>
      <c r="AX685" s="14" t="s">
        <v>78</v>
      </c>
      <c r="AY685" s="247" t="s">
        <v>135</v>
      </c>
    </row>
    <row r="686" s="12" customFormat="1" ht="22.8" customHeight="1">
      <c r="A686" s="12"/>
      <c r="B686" s="196"/>
      <c r="C686" s="197"/>
      <c r="D686" s="198" t="s">
        <v>72</v>
      </c>
      <c r="E686" s="210" t="s">
        <v>865</v>
      </c>
      <c r="F686" s="210" t="s">
        <v>866</v>
      </c>
      <c r="G686" s="197"/>
      <c r="H686" s="197"/>
      <c r="I686" s="200"/>
      <c r="J686" s="211">
        <f>BK686</f>
        <v>0</v>
      </c>
      <c r="K686" s="197"/>
      <c r="L686" s="202"/>
      <c r="M686" s="203"/>
      <c r="N686" s="204"/>
      <c r="O686" s="204"/>
      <c r="P686" s="205">
        <f>SUM(P687:P693)</f>
        <v>0</v>
      </c>
      <c r="Q686" s="204"/>
      <c r="R686" s="205">
        <f>SUM(R687:R693)</f>
        <v>0.0021199999999999999</v>
      </c>
      <c r="S686" s="204"/>
      <c r="T686" s="206">
        <f>SUM(T687:T693)</f>
        <v>0.0022000000000000001</v>
      </c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R686" s="207" t="s">
        <v>143</v>
      </c>
      <c r="AT686" s="208" t="s">
        <v>72</v>
      </c>
      <c r="AU686" s="208" t="s">
        <v>78</v>
      </c>
      <c r="AY686" s="207" t="s">
        <v>135</v>
      </c>
      <c r="BK686" s="209">
        <f>SUM(BK687:BK693)</f>
        <v>0</v>
      </c>
    </row>
    <row r="687" s="2" customFormat="1" ht="24.15" customHeight="1">
      <c r="A687" s="38"/>
      <c r="B687" s="39"/>
      <c r="C687" s="212" t="s">
        <v>867</v>
      </c>
      <c r="D687" s="212" t="s">
        <v>138</v>
      </c>
      <c r="E687" s="213" t="s">
        <v>868</v>
      </c>
      <c r="F687" s="214" t="s">
        <v>869</v>
      </c>
      <c r="G687" s="215" t="s">
        <v>157</v>
      </c>
      <c r="H687" s="216">
        <v>2</v>
      </c>
      <c r="I687" s="217"/>
      <c r="J687" s="218">
        <f>ROUND(I687*H687,2)</f>
        <v>0</v>
      </c>
      <c r="K687" s="219"/>
      <c r="L687" s="44"/>
      <c r="M687" s="220" t="s">
        <v>1</v>
      </c>
      <c r="N687" s="221" t="s">
        <v>39</v>
      </c>
      <c r="O687" s="91"/>
      <c r="P687" s="222">
        <f>O687*H687</f>
        <v>0</v>
      </c>
      <c r="Q687" s="222">
        <v>6.0000000000000002E-05</v>
      </c>
      <c r="R687" s="222">
        <f>Q687*H687</f>
        <v>0.00012</v>
      </c>
      <c r="S687" s="222">
        <v>0.0011000000000000001</v>
      </c>
      <c r="T687" s="223">
        <f>S687*H687</f>
        <v>0.0022000000000000001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24" t="s">
        <v>253</v>
      </c>
      <c r="AT687" s="224" t="s">
        <v>138</v>
      </c>
      <c r="AU687" s="224" t="s">
        <v>143</v>
      </c>
      <c r="AY687" s="17" t="s">
        <v>135</v>
      </c>
      <c r="BE687" s="225">
        <f>IF(N687="základní",J687,0)</f>
        <v>0</v>
      </c>
      <c r="BF687" s="225">
        <f>IF(N687="snížená",J687,0)</f>
        <v>0</v>
      </c>
      <c r="BG687" s="225">
        <f>IF(N687="zákl. přenesená",J687,0)</f>
        <v>0</v>
      </c>
      <c r="BH687" s="225">
        <f>IF(N687="sníž. přenesená",J687,0)</f>
        <v>0</v>
      </c>
      <c r="BI687" s="225">
        <f>IF(N687="nulová",J687,0)</f>
        <v>0</v>
      </c>
      <c r="BJ687" s="17" t="s">
        <v>143</v>
      </c>
      <c r="BK687" s="225">
        <f>ROUND(I687*H687,2)</f>
        <v>0</v>
      </c>
      <c r="BL687" s="17" t="s">
        <v>253</v>
      </c>
      <c r="BM687" s="224" t="s">
        <v>870</v>
      </c>
    </row>
    <row r="688" s="13" customFormat="1">
      <c r="A688" s="13"/>
      <c r="B688" s="226"/>
      <c r="C688" s="227"/>
      <c r="D688" s="228" t="s">
        <v>145</v>
      </c>
      <c r="E688" s="229" t="s">
        <v>1</v>
      </c>
      <c r="F688" s="230" t="s">
        <v>871</v>
      </c>
      <c r="G688" s="227"/>
      <c r="H688" s="229" t="s">
        <v>1</v>
      </c>
      <c r="I688" s="231"/>
      <c r="J688" s="227"/>
      <c r="K688" s="227"/>
      <c r="L688" s="232"/>
      <c r="M688" s="233"/>
      <c r="N688" s="234"/>
      <c r="O688" s="234"/>
      <c r="P688" s="234"/>
      <c r="Q688" s="234"/>
      <c r="R688" s="234"/>
      <c r="S688" s="234"/>
      <c r="T688" s="23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6" t="s">
        <v>145</v>
      </c>
      <c r="AU688" s="236" t="s">
        <v>143</v>
      </c>
      <c r="AV688" s="13" t="s">
        <v>78</v>
      </c>
      <c r="AW688" s="13" t="s">
        <v>30</v>
      </c>
      <c r="AX688" s="13" t="s">
        <v>73</v>
      </c>
      <c r="AY688" s="236" t="s">
        <v>135</v>
      </c>
    </row>
    <row r="689" s="14" customFormat="1">
      <c r="A689" s="14"/>
      <c r="B689" s="237"/>
      <c r="C689" s="238"/>
      <c r="D689" s="228" t="s">
        <v>145</v>
      </c>
      <c r="E689" s="239" t="s">
        <v>1</v>
      </c>
      <c r="F689" s="240" t="s">
        <v>537</v>
      </c>
      <c r="G689" s="238"/>
      <c r="H689" s="241">
        <v>2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7" t="s">
        <v>145</v>
      </c>
      <c r="AU689" s="247" t="s">
        <v>143</v>
      </c>
      <c r="AV689" s="14" t="s">
        <v>143</v>
      </c>
      <c r="AW689" s="14" t="s">
        <v>30</v>
      </c>
      <c r="AX689" s="14" t="s">
        <v>78</v>
      </c>
      <c r="AY689" s="247" t="s">
        <v>135</v>
      </c>
    </row>
    <row r="690" s="2" customFormat="1" ht="16.5" customHeight="1">
      <c r="A690" s="38"/>
      <c r="B690" s="39"/>
      <c r="C690" s="212" t="s">
        <v>872</v>
      </c>
      <c r="D690" s="212" t="s">
        <v>138</v>
      </c>
      <c r="E690" s="213" t="s">
        <v>873</v>
      </c>
      <c r="F690" s="214" t="s">
        <v>874</v>
      </c>
      <c r="G690" s="215" t="s">
        <v>157</v>
      </c>
      <c r="H690" s="216">
        <v>2</v>
      </c>
      <c r="I690" s="217"/>
      <c r="J690" s="218">
        <f>ROUND(I690*H690,2)</f>
        <v>0</v>
      </c>
      <c r="K690" s="219"/>
      <c r="L690" s="44"/>
      <c r="M690" s="220" t="s">
        <v>1</v>
      </c>
      <c r="N690" s="221" t="s">
        <v>39</v>
      </c>
      <c r="O690" s="91"/>
      <c r="P690" s="222">
        <f>O690*H690</f>
        <v>0</v>
      </c>
      <c r="Q690" s="222">
        <v>0.001</v>
      </c>
      <c r="R690" s="222">
        <f>Q690*H690</f>
        <v>0.002</v>
      </c>
      <c r="S690" s="222">
        <v>0</v>
      </c>
      <c r="T690" s="223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4" t="s">
        <v>253</v>
      </c>
      <c r="AT690" s="224" t="s">
        <v>138</v>
      </c>
      <c r="AU690" s="224" t="s">
        <v>143</v>
      </c>
      <c r="AY690" s="17" t="s">
        <v>135</v>
      </c>
      <c r="BE690" s="225">
        <f>IF(N690="základní",J690,0)</f>
        <v>0</v>
      </c>
      <c r="BF690" s="225">
        <f>IF(N690="snížená",J690,0)</f>
        <v>0</v>
      </c>
      <c r="BG690" s="225">
        <f>IF(N690="zákl. přenesená",J690,0)</f>
        <v>0</v>
      </c>
      <c r="BH690" s="225">
        <f>IF(N690="sníž. přenesená",J690,0)</f>
        <v>0</v>
      </c>
      <c r="BI690" s="225">
        <f>IF(N690="nulová",J690,0)</f>
        <v>0</v>
      </c>
      <c r="BJ690" s="17" t="s">
        <v>143</v>
      </c>
      <c r="BK690" s="225">
        <f>ROUND(I690*H690,2)</f>
        <v>0</v>
      </c>
      <c r="BL690" s="17" t="s">
        <v>253</v>
      </c>
      <c r="BM690" s="224" t="s">
        <v>875</v>
      </c>
    </row>
    <row r="691" s="2" customFormat="1" ht="24.15" customHeight="1">
      <c r="A691" s="38"/>
      <c r="B691" s="39"/>
      <c r="C691" s="212" t="s">
        <v>876</v>
      </c>
      <c r="D691" s="212" t="s">
        <v>138</v>
      </c>
      <c r="E691" s="213" t="s">
        <v>877</v>
      </c>
      <c r="F691" s="214" t="s">
        <v>878</v>
      </c>
      <c r="G691" s="215" t="s">
        <v>141</v>
      </c>
      <c r="H691" s="216">
        <v>0.002</v>
      </c>
      <c r="I691" s="217"/>
      <c r="J691" s="218">
        <f>ROUND(I691*H691,2)</f>
        <v>0</v>
      </c>
      <c r="K691" s="219"/>
      <c r="L691" s="44"/>
      <c r="M691" s="220" t="s">
        <v>1</v>
      </c>
      <c r="N691" s="221" t="s">
        <v>39</v>
      </c>
      <c r="O691" s="91"/>
      <c r="P691" s="222">
        <f>O691*H691</f>
        <v>0</v>
      </c>
      <c r="Q691" s="222">
        <v>0</v>
      </c>
      <c r="R691" s="222">
        <f>Q691*H691</f>
        <v>0</v>
      </c>
      <c r="S691" s="222">
        <v>0</v>
      </c>
      <c r="T691" s="223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24" t="s">
        <v>253</v>
      </c>
      <c r="AT691" s="224" t="s">
        <v>138</v>
      </c>
      <c r="AU691" s="224" t="s">
        <v>143</v>
      </c>
      <c r="AY691" s="17" t="s">
        <v>135</v>
      </c>
      <c r="BE691" s="225">
        <f>IF(N691="základní",J691,0)</f>
        <v>0</v>
      </c>
      <c r="BF691" s="225">
        <f>IF(N691="snížená",J691,0)</f>
        <v>0</v>
      </c>
      <c r="BG691" s="225">
        <f>IF(N691="zákl. přenesená",J691,0)</f>
        <v>0</v>
      </c>
      <c r="BH691" s="225">
        <f>IF(N691="sníž. přenesená",J691,0)</f>
        <v>0</v>
      </c>
      <c r="BI691" s="225">
        <f>IF(N691="nulová",J691,0)</f>
        <v>0</v>
      </c>
      <c r="BJ691" s="17" t="s">
        <v>143</v>
      </c>
      <c r="BK691" s="225">
        <f>ROUND(I691*H691,2)</f>
        <v>0</v>
      </c>
      <c r="BL691" s="17" t="s">
        <v>253</v>
      </c>
      <c r="BM691" s="224" t="s">
        <v>879</v>
      </c>
    </row>
    <row r="692" s="2" customFormat="1" ht="24.15" customHeight="1">
      <c r="A692" s="38"/>
      <c r="B692" s="39"/>
      <c r="C692" s="212" t="s">
        <v>880</v>
      </c>
      <c r="D692" s="212" t="s">
        <v>138</v>
      </c>
      <c r="E692" s="213" t="s">
        <v>881</v>
      </c>
      <c r="F692" s="214" t="s">
        <v>882</v>
      </c>
      <c r="G692" s="215" t="s">
        <v>141</v>
      </c>
      <c r="H692" s="216">
        <v>0.0040000000000000001</v>
      </c>
      <c r="I692" s="217"/>
      <c r="J692" s="218">
        <f>ROUND(I692*H692,2)</f>
        <v>0</v>
      </c>
      <c r="K692" s="219"/>
      <c r="L692" s="44"/>
      <c r="M692" s="220" t="s">
        <v>1</v>
      </c>
      <c r="N692" s="221" t="s">
        <v>39</v>
      </c>
      <c r="O692" s="91"/>
      <c r="P692" s="222">
        <f>O692*H692</f>
        <v>0</v>
      </c>
      <c r="Q692" s="222">
        <v>0</v>
      </c>
      <c r="R692" s="222">
        <f>Q692*H692</f>
        <v>0</v>
      </c>
      <c r="S692" s="222">
        <v>0</v>
      </c>
      <c r="T692" s="223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4" t="s">
        <v>253</v>
      </c>
      <c r="AT692" s="224" t="s">
        <v>138</v>
      </c>
      <c r="AU692" s="224" t="s">
        <v>143</v>
      </c>
      <c r="AY692" s="17" t="s">
        <v>135</v>
      </c>
      <c r="BE692" s="225">
        <f>IF(N692="základní",J692,0)</f>
        <v>0</v>
      </c>
      <c r="BF692" s="225">
        <f>IF(N692="snížená",J692,0)</f>
        <v>0</v>
      </c>
      <c r="BG692" s="225">
        <f>IF(N692="zákl. přenesená",J692,0)</f>
        <v>0</v>
      </c>
      <c r="BH692" s="225">
        <f>IF(N692="sníž. přenesená",J692,0)</f>
        <v>0</v>
      </c>
      <c r="BI692" s="225">
        <f>IF(N692="nulová",J692,0)</f>
        <v>0</v>
      </c>
      <c r="BJ692" s="17" t="s">
        <v>143</v>
      </c>
      <c r="BK692" s="225">
        <f>ROUND(I692*H692,2)</f>
        <v>0</v>
      </c>
      <c r="BL692" s="17" t="s">
        <v>253</v>
      </c>
      <c r="BM692" s="224" t="s">
        <v>883</v>
      </c>
    </row>
    <row r="693" s="14" customFormat="1">
      <c r="A693" s="14"/>
      <c r="B693" s="237"/>
      <c r="C693" s="238"/>
      <c r="D693" s="228" t="s">
        <v>145</v>
      </c>
      <c r="E693" s="238"/>
      <c r="F693" s="240" t="s">
        <v>884</v>
      </c>
      <c r="G693" s="238"/>
      <c r="H693" s="241">
        <v>0.0040000000000000001</v>
      </c>
      <c r="I693" s="242"/>
      <c r="J693" s="238"/>
      <c r="K693" s="238"/>
      <c r="L693" s="243"/>
      <c r="M693" s="244"/>
      <c r="N693" s="245"/>
      <c r="O693" s="245"/>
      <c r="P693" s="245"/>
      <c r="Q693" s="245"/>
      <c r="R693" s="245"/>
      <c r="S693" s="245"/>
      <c r="T693" s="24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145</v>
      </c>
      <c r="AU693" s="247" t="s">
        <v>143</v>
      </c>
      <c r="AV693" s="14" t="s">
        <v>143</v>
      </c>
      <c r="AW693" s="14" t="s">
        <v>4</v>
      </c>
      <c r="AX693" s="14" t="s">
        <v>78</v>
      </c>
      <c r="AY693" s="247" t="s">
        <v>135</v>
      </c>
    </row>
    <row r="694" s="12" customFormat="1" ht="22.8" customHeight="1">
      <c r="A694" s="12"/>
      <c r="B694" s="196"/>
      <c r="C694" s="197"/>
      <c r="D694" s="198" t="s">
        <v>72</v>
      </c>
      <c r="E694" s="210" t="s">
        <v>885</v>
      </c>
      <c r="F694" s="210" t="s">
        <v>886</v>
      </c>
      <c r="G694" s="197"/>
      <c r="H694" s="197"/>
      <c r="I694" s="200"/>
      <c r="J694" s="211">
        <f>BK694</f>
        <v>0</v>
      </c>
      <c r="K694" s="197"/>
      <c r="L694" s="202"/>
      <c r="M694" s="203"/>
      <c r="N694" s="204"/>
      <c r="O694" s="204"/>
      <c r="P694" s="205">
        <f>SUM(P695:P716)</f>
        <v>0</v>
      </c>
      <c r="Q694" s="204"/>
      <c r="R694" s="205">
        <f>SUM(R695:R716)</f>
        <v>0.040559999999999999</v>
      </c>
      <c r="S694" s="204"/>
      <c r="T694" s="206">
        <f>SUM(T695:T716)</f>
        <v>0.049860000000000002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207" t="s">
        <v>143</v>
      </c>
      <c r="AT694" s="208" t="s">
        <v>72</v>
      </c>
      <c r="AU694" s="208" t="s">
        <v>78</v>
      </c>
      <c r="AY694" s="207" t="s">
        <v>135</v>
      </c>
      <c r="BK694" s="209">
        <f>SUM(BK695:BK716)</f>
        <v>0</v>
      </c>
    </row>
    <row r="695" s="2" customFormat="1" ht="24.15" customHeight="1">
      <c r="A695" s="38"/>
      <c r="B695" s="39"/>
      <c r="C695" s="212" t="s">
        <v>887</v>
      </c>
      <c r="D695" s="212" t="s">
        <v>138</v>
      </c>
      <c r="E695" s="213" t="s">
        <v>888</v>
      </c>
      <c r="F695" s="214" t="s">
        <v>889</v>
      </c>
      <c r="G695" s="215" t="s">
        <v>157</v>
      </c>
      <c r="H695" s="216">
        <v>2</v>
      </c>
      <c r="I695" s="217"/>
      <c r="J695" s="218">
        <f>ROUND(I695*H695,2)</f>
        <v>0</v>
      </c>
      <c r="K695" s="219"/>
      <c r="L695" s="44"/>
      <c r="M695" s="220" t="s">
        <v>1</v>
      </c>
      <c r="N695" s="221" t="s">
        <v>39</v>
      </c>
      <c r="O695" s="91"/>
      <c r="P695" s="222">
        <f>O695*H695</f>
        <v>0</v>
      </c>
      <c r="Q695" s="222">
        <v>0</v>
      </c>
      <c r="R695" s="222">
        <f>Q695*H695</f>
        <v>0</v>
      </c>
      <c r="S695" s="222">
        <v>0</v>
      </c>
      <c r="T695" s="223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24" t="s">
        <v>253</v>
      </c>
      <c r="AT695" s="224" t="s">
        <v>138</v>
      </c>
      <c r="AU695" s="224" t="s">
        <v>143</v>
      </c>
      <c r="AY695" s="17" t="s">
        <v>135</v>
      </c>
      <c r="BE695" s="225">
        <f>IF(N695="základní",J695,0)</f>
        <v>0</v>
      </c>
      <c r="BF695" s="225">
        <f>IF(N695="snížená",J695,0)</f>
        <v>0</v>
      </c>
      <c r="BG695" s="225">
        <f>IF(N695="zákl. přenesená",J695,0)</f>
        <v>0</v>
      </c>
      <c r="BH695" s="225">
        <f>IF(N695="sníž. přenesená",J695,0)</f>
        <v>0</v>
      </c>
      <c r="BI695" s="225">
        <f>IF(N695="nulová",J695,0)</f>
        <v>0</v>
      </c>
      <c r="BJ695" s="17" t="s">
        <v>143</v>
      </c>
      <c r="BK695" s="225">
        <f>ROUND(I695*H695,2)</f>
        <v>0</v>
      </c>
      <c r="BL695" s="17" t="s">
        <v>253</v>
      </c>
      <c r="BM695" s="224" t="s">
        <v>890</v>
      </c>
    </row>
    <row r="696" s="14" customFormat="1">
      <c r="A696" s="14"/>
      <c r="B696" s="237"/>
      <c r="C696" s="238"/>
      <c r="D696" s="228" t="s">
        <v>145</v>
      </c>
      <c r="E696" s="239" t="s">
        <v>1</v>
      </c>
      <c r="F696" s="240" t="s">
        <v>143</v>
      </c>
      <c r="G696" s="238"/>
      <c r="H696" s="241">
        <v>2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7" t="s">
        <v>145</v>
      </c>
      <c r="AU696" s="247" t="s">
        <v>143</v>
      </c>
      <c r="AV696" s="14" t="s">
        <v>143</v>
      </c>
      <c r="AW696" s="14" t="s">
        <v>30</v>
      </c>
      <c r="AX696" s="14" t="s">
        <v>78</v>
      </c>
      <c r="AY696" s="247" t="s">
        <v>135</v>
      </c>
    </row>
    <row r="697" s="2" customFormat="1" ht="24.15" customHeight="1">
      <c r="A697" s="38"/>
      <c r="B697" s="39"/>
      <c r="C697" s="212" t="s">
        <v>891</v>
      </c>
      <c r="D697" s="212" t="s">
        <v>138</v>
      </c>
      <c r="E697" s="213" t="s">
        <v>892</v>
      </c>
      <c r="F697" s="214" t="s">
        <v>893</v>
      </c>
      <c r="G697" s="215" t="s">
        <v>157</v>
      </c>
      <c r="H697" s="216">
        <v>2</v>
      </c>
      <c r="I697" s="217"/>
      <c r="J697" s="218">
        <f>ROUND(I697*H697,2)</f>
        <v>0</v>
      </c>
      <c r="K697" s="219"/>
      <c r="L697" s="44"/>
      <c r="M697" s="220" t="s">
        <v>1</v>
      </c>
      <c r="N697" s="221" t="s">
        <v>39</v>
      </c>
      <c r="O697" s="91"/>
      <c r="P697" s="222">
        <f>O697*H697</f>
        <v>0</v>
      </c>
      <c r="Q697" s="222">
        <v>8.0000000000000007E-05</v>
      </c>
      <c r="R697" s="222">
        <f>Q697*H697</f>
        <v>0.00016000000000000001</v>
      </c>
      <c r="S697" s="222">
        <v>0.024930000000000001</v>
      </c>
      <c r="T697" s="223">
        <f>S697*H697</f>
        <v>0.049860000000000002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224" t="s">
        <v>253</v>
      </c>
      <c r="AT697" s="224" t="s">
        <v>138</v>
      </c>
      <c r="AU697" s="224" t="s">
        <v>143</v>
      </c>
      <c r="AY697" s="17" t="s">
        <v>135</v>
      </c>
      <c r="BE697" s="225">
        <f>IF(N697="základní",J697,0)</f>
        <v>0</v>
      </c>
      <c r="BF697" s="225">
        <f>IF(N697="snížená",J697,0)</f>
        <v>0</v>
      </c>
      <c r="BG697" s="225">
        <f>IF(N697="zákl. přenesená",J697,0)</f>
        <v>0</v>
      </c>
      <c r="BH697" s="225">
        <f>IF(N697="sníž. přenesená",J697,0)</f>
        <v>0</v>
      </c>
      <c r="BI697" s="225">
        <f>IF(N697="nulová",J697,0)</f>
        <v>0</v>
      </c>
      <c r="BJ697" s="17" t="s">
        <v>143</v>
      </c>
      <c r="BK697" s="225">
        <f>ROUND(I697*H697,2)</f>
        <v>0</v>
      </c>
      <c r="BL697" s="17" t="s">
        <v>253</v>
      </c>
      <c r="BM697" s="224" t="s">
        <v>894</v>
      </c>
    </row>
    <row r="698" s="2" customFormat="1" ht="24.15" customHeight="1">
      <c r="A698" s="38"/>
      <c r="B698" s="39"/>
      <c r="C698" s="212" t="s">
        <v>895</v>
      </c>
      <c r="D698" s="212" t="s">
        <v>138</v>
      </c>
      <c r="E698" s="213" t="s">
        <v>896</v>
      </c>
      <c r="F698" s="214" t="s">
        <v>897</v>
      </c>
      <c r="G698" s="215" t="s">
        <v>157</v>
      </c>
      <c r="H698" s="216">
        <v>2</v>
      </c>
      <c r="I698" s="217"/>
      <c r="J698" s="218">
        <f>ROUND(I698*H698,2)</f>
        <v>0</v>
      </c>
      <c r="K698" s="219"/>
      <c r="L698" s="44"/>
      <c r="M698" s="220" t="s">
        <v>1</v>
      </c>
      <c r="N698" s="221" t="s">
        <v>39</v>
      </c>
      <c r="O698" s="91"/>
      <c r="P698" s="222">
        <f>O698*H698</f>
        <v>0</v>
      </c>
      <c r="Q698" s="222">
        <v>0</v>
      </c>
      <c r="R698" s="222">
        <f>Q698*H698</f>
        <v>0</v>
      </c>
      <c r="S698" s="222">
        <v>0</v>
      </c>
      <c r="T698" s="22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4" t="s">
        <v>253</v>
      </c>
      <c r="AT698" s="224" t="s">
        <v>138</v>
      </c>
      <c r="AU698" s="224" t="s">
        <v>143</v>
      </c>
      <c r="AY698" s="17" t="s">
        <v>135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7" t="s">
        <v>143</v>
      </c>
      <c r="BK698" s="225">
        <f>ROUND(I698*H698,2)</f>
        <v>0</v>
      </c>
      <c r="BL698" s="17" t="s">
        <v>253</v>
      </c>
      <c r="BM698" s="224" t="s">
        <v>898</v>
      </c>
    </row>
    <row r="699" s="14" customFormat="1">
      <c r="A699" s="14"/>
      <c r="B699" s="237"/>
      <c r="C699" s="238"/>
      <c r="D699" s="228" t="s">
        <v>145</v>
      </c>
      <c r="E699" s="239" t="s">
        <v>1</v>
      </c>
      <c r="F699" s="240" t="s">
        <v>143</v>
      </c>
      <c r="G699" s="238"/>
      <c r="H699" s="241">
        <v>2</v>
      </c>
      <c r="I699" s="242"/>
      <c r="J699" s="238"/>
      <c r="K699" s="238"/>
      <c r="L699" s="243"/>
      <c r="M699" s="244"/>
      <c r="N699" s="245"/>
      <c r="O699" s="245"/>
      <c r="P699" s="245"/>
      <c r="Q699" s="245"/>
      <c r="R699" s="245"/>
      <c r="S699" s="245"/>
      <c r="T699" s="24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7" t="s">
        <v>145</v>
      </c>
      <c r="AU699" s="247" t="s">
        <v>143</v>
      </c>
      <c r="AV699" s="14" t="s">
        <v>143</v>
      </c>
      <c r="AW699" s="14" t="s">
        <v>30</v>
      </c>
      <c r="AX699" s="14" t="s">
        <v>78</v>
      </c>
      <c r="AY699" s="247" t="s">
        <v>135</v>
      </c>
    </row>
    <row r="700" s="2" customFormat="1" ht="24.15" customHeight="1">
      <c r="A700" s="38"/>
      <c r="B700" s="39"/>
      <c r="C700" s="212" t="s">
        <v>899</v>
      </c>
      <c r="D700" s="212" t="s">
        <v>138</v>
      </c>
      <c r="E700" s="213" t="s">
        <v>900</v>
      </c>
      <c r="F700" s="214" t="s">
        <v>901</v>
      </c>
      <c r="G700" s="215" t="s">
        <v>157</v>
      </c>
      <c r="H700" s="216">
        <v>1</v>
      </c>
      <c r="I700" s="217"/>
      <c r="J700" s="218">
        <f>ROUND(I700*H700,2)</f>
        <v>0</v>
      </c>
      <c r="K700" s="219"/>
      <c r="L700" s="44"/>
      <c r="M700" s="220" t="s">
        <v>1</v>
      </c>
      <c r="N700" s="221" t="s">
        <v>39</v>
      </c>
      <c r="O700" s="91"/>
      <c r="P700" s="222">
        <f>O700*H700</f>
        <v>0</v>
      </c>
      <c r="Q700" s="222">
        <v>0.02</v>
      </c>
      <c r="R700" s="222">
        <f>Q700*H700</f>
        <v>0.02</v>
      </c>
      <c r="S700" s="222">
        <v>0</v>
      </c>
      <c r="T700" s="223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24" t="s">
        <v>253</v>
      </c>
      <c r="AT700" s="224" t="s">
        <v>138</v>
      </c>
      <c r="AU700" s="224" t="s">
        <v>143</v>
      </c>
      <c r="AY700" s="17" t="s">
        <v>135</v>
      </c>
      <c r="BE700" s="225">
        <f>IF(N700="základní",J700,0)</f>
        <v>0</v>
      </c>
      <c r="BF700" s="225">
        <f>IF(N700="snížená",J700,0)</f>
        <v>0</v>
      </c>
      <c r="BG700" s="225">
        <f>IF(N700="zákl. přenesená",J700,0)</f>
        <v>0</v>
      </c>
      <c r="BH700" s="225">
        <f>IF(N700="sníž. přenesená",J700,0)</f>
        <v>0</v>
      </c>
      <c r="BI700" s="225">
        <f>IF(N700="nulová",J700,0)</f>
        <v>0</v>
      </c>
      <c r="BJ700" s="17" t="s">
        <v>143</v>
      </c>
      <c r="BK700" s="225">
        <f>ROUND(I700*H700,2)</f>
        <v>0</v>
      </c>
      <c r="BL700" s="17" t="s">
        <v>253</v>
      </c>
      <c r="BM700" s="224" t="s">
        <v>902</v>
      </c>
    </row>
    <row r="701" s="13" customFormat="1">
      <c r="A701" s="13"/>
      <c r="B701" s="226"/>
      <c r="C701" s="227"/>
      <c r="D701" s="228" t="s">
        <v>145</v>
      </c>
      <c r="E701" s="229" t="s">
        <v>1</v>
      </c>
      <c r="F701" s="230" t="s">
        <v>344</v>
      </c>
      <c r="G701" s="227"/>
      <c r="H701" s="229" t="s">
        <v>1</v>
      </c>
      <c r="I701" s="231"/>
      <c r="J701" s="227"/>
      <c r="K701" s="227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145</v>
      </c>
      <c r="AU701" s="236" t="s">
        <v>143</v>
      </c>
      <c r="AV701" s="13" t="s">
        <v>78</v>
      </c>
      <c r="AW701" s="13" t="s">
        <v>30</v>
      </c>
      <c r="AX701" s="13" t="s">
        <v>73</v>
      </c>
      <c r="AY701" s="236" t="s">
        <v>135</v>
      </c>
    </row>
    <row r="702" s="14" customFormat="1">
      <c r="A702" s="14"/>
      <c r="B702" s="237"/>
      <c r="C702" s="238"/>
      <c r="D702" s="228" t="s">
        <v>145</v>
      </c>
      <c r="E702" s="239" t="s">
        <v>1</v>
      </c>
      <c r="F702" s="240" t="s">
        <v>78</v>
      </c>
      <c r="G702" s="238"/>
      <c r="H702" s="241">
        <v>1</v>
      </c>
      <c r="I702" s="242"/>
      <c r="J702" s="238"/>
      <c r="K702" s="238"/>
      <c r="L702" s="243"/>
      <c r="M702" s="244"/>
      <c r="N702" s="245"/>
      <c r="O702" s="245"/>
      <c r="P702" s="245"/>
      <c r="Q702" s="245"/>
      <c r="R702" s="245"/>
      <c r="S702" s="245"/>
      <c r="T702" s="24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7" t="s">
        <v>145</v>
      </c>
      <c r="AU702" s="247" t="s">
        <v>143</v>
      </c>
      <c r="AV702" s="14" t="s">
        <v>143</v>
      </c>
      <c r="AW702" s="14" t="s">
        <v>30</v>
      </c>
      <c r="AX702" s="14" t="s">
        <v>78</v>
      </c>
      <c r="AY702" s="247" t="s">
        <v>135</v>
      </c>
    </row>
    <row r="703" s="2" customFormat="1" ht="24.15" customHeight="1">
      <c r="A703" s="38"/>
      <c r="B703" s="39"/>
      <c r="C703" s="259" t="s">
        <v>903</v>
      </c>
      <c r="D703" s="259" t="s">
        <v>149</v>
      </c>
      <c r="E703" s="260" t="s">
        <v>904</v>
      </c>
      <c r="F703" s="261" t="s">
        <v>905</v>
      </c>
      <c r="G703" s="262" t="s">
        <v>157</v>
      </c>
      <c r="H703" s="263">
        <v>1</v>
      </c>
      <c r="I703" s="264"/>
      <c r="J703" s="265">
        <f>ROUND(I703*H703,2)</f>
        <v>0</v>
      </c>
      <c r="K703" s="266"/>
      <c r="L703" s="267"/>
      <c r="M703" s="268" t="s">
        <v>1</v>
      </c>
      <c r="N703" s="269" t="s">
        <v>39</v>
      </c>
      <c r="O703" s="91"/>
      <c r="P703" s="222">
        <f>O703*H703</f>
        <v>0</v>
      </c>
      <c r="Q703" s="222">
        <v>0.020400000000000001</v>
      </c>
      <c r="R703" s="222">
        <f>Q703*H703</f>
        <v>0.020400000000000001</v>
      </c>
      <c r="S703" s="222">
        <v>0</v>
      </c>
      <c r="T703" s="223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24" t="s">
        <v>152</v>
      </c>
      <c r="AT703" s="224" t="s">
        <v>149</v>
      </c>
      <c r="AU703" s="224" t="s">
        <v>143</v>
      </c>
      <c r="AY703" s="17" t="s">
        <v>135</v>
      </c>
      <c r="BE703" s="225">
        <f>IF(N703="základní",J703,0)</f>
        <v>0</v>
      </c>
      <c r="BF703" s="225">
        <f>IF(N703="snížená",J703,0)</f>
        <v>0</v>
      </c>
      <c r="BG703" s="225">
        <f>IF(N703="zákl. přenesená",J703,0)</f>
        <v>0</v>
      </c>
      <c r="BH703" s="225">
        <f>IF(N703="sníž. přenesená",J703,0)</f>
        <v>0</v>
      </c>
      <c r="BI703" s="225">
        <f>IF(N703="nulová",J703,0)</f>
        <v>0</v>
      </c>
      <c r="BJ703" s="17" t="s">
        <v>143</v>
      </c>
      <c r="BK703" s="225">
        <f>ROUND(I703*H703,2)</f>
        <v>0</v>
      </c>
      <c r="BL703" s="17" t="s">
        <v>142</v>
      </c>
      <c r="BM703" s="224" t="s">
        <v>906</v>
      </c>
    </row>
    <row r="704" s="13" customFormat="1">
      <c r="A704" s="13"/>
      <c r="B704" s="226"/>
      <c r="C704" s="227"/>
      <c r="D704" s="228" t="s">
        <v>145</v>
      </c>
      <c r="E704" s="229" t="s">
        <v>1</v>
      </c>
      <c r="F704" s="230" t="s">
        <v>344</v>
      </c>
      <c r="G704" s="227"/>
      <c r="H704" s="229" t="s">
        <v>1</v>
      </c>
      <c r="I704" s="231"/>
      <c r="J704" s="227"/>
      <c r="K704" s="227"/>
      <c r="L704" s="232"/>
      <c r="M704" s="233"/>
      <c r="N704" s="234"/>
      <c r="O704" s="234"/>
      <c r="P704" s="234"/>
      <c r="Q704" s="234"/>
      <c r="R704" s="234"/>
      <c r="S704" s="234"/>
      <c r="T704" s="23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6" t="s">
        <v>145</v>
      </c>
      <c r="AU704" s="236" t="s">
        <v>143</v>
      </c>
      <c r="AV704" s="13" t="s">
        <v>78</v>
      </c>
      <c r="AW704" s="13" t="s">
        <v>30</v>
      </c>
      <c r="AX704" s="13" t="s">
        <v>73</v>
      </c>
      <c r="AY704" s="236" t="s">
        <v>135</v>
      </c>
    </row>
    <row r="705" s="14" customFormat="1">
      <c r="A705" s="14"/>
      <c r="B705" s="237"/>
      <c r="C705" s="238"/>
      <c r="D705" s="228" t="s">
        <v>145</v>
      </c>
      <c r="E705" s="239" t="s">
        <v>1</v>
      </c>
      <c r="F705" s="240" t="s">
        <v>78</v>
      </c>
      <c r="G705" s="238"/>
      <c r="H705" s="241">
        <v>1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7" t="s">
        <v>145</v>
      </c>
      <c r="AU705" s="247" t="s">
        <v>143</v>
      </c>
      <c r="AV705" s="14" t="s">
        <v>143</v>
      </c>
      <c r="AW705" s="14" t="s">
        <v>30</v>
      </c>
      <c r="AX705" s="14" t="s">
        <v>78</v>
      </c>
      <c r="AY705" s="247" t="s">
        <v>135</v>
      </c>
    </row>
    <row r="706" s="2" customFormat="1" ht="21.75" customHeight="1">
      <c r="A706" s="38"/>
      <c r="B706" s="39"/>
      <c r="C706" s="212" t="s">
        <v>907</v>
      </c>
      <c r="D706" s="212" t="s">
        <v>138</v>
      </c>
      <c r="E706" s="213" t="s">
        <v>908</v>
      </c>
      <c r="F706" s="214" t="s">
        <v>909</v>
      </c>
      <c r="G706" s="215" t="s">
        <v>162</v>
      </c>
      <c r="H706" s="216">
        <v>1.6000000000000001</v>
      </c>
      <c r="I706" s="217"/>
      <c r="J706" s="218">
        <f>ROUND(I706*H706,2)</f>
        <v>0</v>
      </c>
      <c r="K706" s="219"/>
      <c r="L706" s="44"/>
      <c r="M706" s="220" t="s">
        <v>1</v>
      </c>
      <c r="N706" s="221" t="s">
        <v>39</v>
      </c>
      <c r="O706" s="91"/>
      <c r="P706" s="222">
        <f>O706*H706</f>
        <v>0</v>
      </c>
      <c r="Q706" s="222">
        <v>0</v>
      </c>
      <c r="R706" s="222">
        <f>Q706*H706</f>
        <v>0</v>
      </c>
      <c r="S706" s="222">
        <v>0</v>
      </c>
      <c r="T706" s="223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4" t="s">
        <v>253</v>
      </c>
      <c r="AT706" s="224" t="s">
        <v>138</v>
      </c>
      <c r="AU706" s="224" t="s">
        <v>143</v>
      </c>
      <c r="AY706" s="17" t="s">
        <v>135</v>
      </c>
      <c r="BE706" s="225">
        <f>IF(N706="základní",J706,0)</f>
        <v>0</v>
      </c>
      <c r="BF706" s="225">
        <f>IF(N706="snížená",J706,0)</f>
        <v>0</v>
      </c>
      <c r="BG706" s="225">
        <f>IF(N706="zákl. přenesená",J706,0)</f>
        <v>0</v>
      </c>
      <c r="BH706" s="225">
        <f>IF(N706="sníž. přenesená",J706,0)</f>
        <v>0</v>
      </c>
      <c r="BI706" s="225">
        <f>IF(N706="nulová",J706,0)</f>
        <v>0</v>
      </c>
      <c r="BJ706" s="17" t="s">
        <v>143</v>
      </c>
      <c r="BK706" s="225">
        <f>ROUND(I706*H706,2)</f>
        <v>0</v>
      </c>
      <c r="BL706" s="17" t="s">
        <v>253</v>
      </c>
      <c r="BM706" s="224" t="s">
        <v>910</v>
      </c>
    </row>
    <row r="707" s="14" customFormat="1">
      <c r="A707" s="14"/>
      <c r="B707" s="237"/>
      <c r="C707" s="238"/>
      <c r="D707" s="228" t="s">
        <v>145</v>
      </c>
      <c r="E707" s="239" t="s">
        <v>1</v>
      </c>
      <c r="F707" s="240" t="s">
        <v>911</v>
      </c>
      <c r="G707" s="238"/>
      <c r="H707" s="241">
        <v>1.6000000000000001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145</v>
      </c>
      <c r="AU707" s="247" t="s">
        <v>143</v>
      </c>
      <c r="AV707" s="14" t="s">
        <v>143</v>
      </c>
      <c r="AW707" s="14" t="s">
        <v>30</v>
      </c>
      <c r="AX707" s="14" t="s">
        <v>78</v>
      </c>
      <c r="AY707" s="247" t="s">
        <v>135</v>
      </c>
    </row>
    <row r="708" s="2" customFormat="1" ht="16.5" customHeight="1">
      <c r="A708" s="38"/>
      <c r="B708" s="39"/>
      <c r="C708" s="212" t="s">
        <v>912</v>
      </c>
      <c r="D708" s="212" t="s">
        <v>138</v>
      </c>
      <c r="E708" s="213" t="s">
        <v>913</v>
      </c>
      <c r="F708" s="214" t="s">
        <v>914</v>
      </c>
      <c r="G708" s="215" t="s">
        <v>157</v>
      </c>
      <c r="H708" s="216">
        <v>2</v>
      </c>
      <c r="I708" s="217"/>
      <c r="J708" s="218">
        <f>ROUND(I708*H708,2)</f>
        <v>0</v>
      </c>
      <c r="K708" s="219"/>
      <c r="L708" s="44"/>
      <c r="M708" s="220" t="s">
        <v>1</v>
      </c>
      <c r="N708" s="221" t="s">
        <v>39</v>
      </c>
      <c r="O708" s="91"/>
      <c r="P708" s="222">
        <f>O708*H708</f>
        <v>0</v>
      </c>
      <c r="Q708" s="222">
        <v>0</v>
      </c>
      <c r="R708" s="222">
        <f>Q708*H708</f>
        <v>0</v>
      </c>
      <c r="S708" s="222">
        <v>0</v>
      </c>
      <c r="T708" s="223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4" t="s">
        <v>253</v>
      </c>
      <c r="AT708" s="224" t="s">
        <v>138</v>
      </c>
      <c r="AU708" s="224" t="s">
        <v>143</v>
      </c>
      <c r="AY708" s="17" t="s">
        <v>135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7" t="s">
        <v>143</v>
      </c>
      <c r="BK708" s="225">
        <f>ROUND(I708*H708,2)</f>
        <v>0</v>
      </c>
      <c r="BL708" s="17" t="s">
        <v>253</v>
      </c>
      <c r="BM708" s="224" t="s">
        <v>915</v>
      </c>
    </row>
    <row r="709" s="14" customFormat="1">
      <c r="A709" s="14"/>
      <c r="B709" s="237"/>
      <c r="C709" s="238"/>
      <c r="D709" s="228" t="s">
        <v>145</v>
      </c>
      <c r="E709" s="239" t="s">
        <v>1</v>
      </c>
      <c r="F709" s="240" t="s">
        <v>143</v>
      </c>
      <c r="G709" s="238"/>
      <c r="H709" s="241">
        <v>2</v>
      </c>
      <c r="I709" s="242"/>
      <c r="J709" s="238"/>
      <c r="K709" s="238"/>
      <c r="L709" s="243"/>
      <c r="M709" s="244"/>
      <c r="N709" s="245"/>
      <c r="O709" s="245"/>
      <c r="P709" s="245"/>
      <c r="Q709" s="245"/>
      <c r="R709" s="245"/>
      <c r="S709" s="245"/>
      <c r="T709" s="24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7" t="s">
        <v>145</v>
      </c>
      <c r="AU709" s="247" t="s">
        <v>143</v>
      </c>
      <c r="AV709" s="14" t="s">
        <v>143</v>
      </c>
      <c r="AW709" s="14" t="s">
        <v>30</v>
      </c>
      <c r="AX709" s="14" t="s">
        <v>78</v>
      </c>
      <c r="AY709" s="247" t="s">
        <v>135</v>
      </c>
    </row>
    <row r="710" s="2" customFormat="1" ht="16.5" customHeight="1">
      <c r="A710" s="38"/>
      <c r="B710" s="39"/>
      <c r="C710" s="212" t="s">
        <v>916</v>
      </c>
      <c r="D710" s="212" t="s">
        <v>138</v>
      </c>
      <c r="E710" s="213" t="s">
        <v>917</v>
      </c>
      <c r="F710" s="214" t="s">
        <v>918</v>
      </c>
      <c r="G710" s="215" t="s">
        <v>162</v>
      </c>
      <c r="H710" s="216">
        <v>1.6000000000000001</v>
      </c>
      <c r="I710" s="217"/>
      <c r="J710" s="218">
        <f>ROUND(I710*H710,2)</f>
        <v>0</v>
      </c>
      <c r="K710" s="219"/>
      <c r="L710" s="44"/>
      <c r="M710" s="220" t="s">
        <v>1</v>
      </c>
      <c r="N710" s="221" t="s">
        <v>39</v>
      </c>
      <c r="O710" s="91"/>
      <c r="P710" s="222">
        <f>O710*H710</f>
        <v>0</v>
      </c>
      <c r="Q710" s="222">
        <v>0</v>
      </c>
      <c r="R710" s="222">
        <f>Q710*H710</f>
        <v>0</v>
      </c>
      <c r="S710" s="222">
        <v>0</v>
      </c>
      <c r="T710" s="223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24" t="s">
        <v>253</v>
      </c>
      <c r="AT710" s="224" t="s">
        <v>138</v>
      </c>
      <c r="AU710" s="224" t="s">
        <v>143</v>
      </c>
      <c r="AY710" s="17" t="s">
        <v>135</v>
      </c>
      <c r="BE710" s="225">
        <f>IF(N710="základní",J710,0)</f>
        <v>0</v>
      </c>
      <c r="BF710" s="225">
        <f>IF(N710="snížená",J710,0)</f>
        <v>0</v>
      </c>
      <c r="BG710" s="225">
        <f>IF(N710="zákl. přenesená",J710,0)</f>
        <v>0</v>
      </c>
      <c r="BH710" s="225">
        <f>IF(N710="sníž. přenesená",J710,0)</f>
        <v>0</v>
      </c>
      <c r="BI710" s="225">
        <f>IF(N710="nulová",J710,0)</f>
        <v>0</v>
      </c>
      <c r="BJ710" s="17" t="s">
        <v>143</v>
      </c>
      <c r="BK710" s="225">
        <f>ROUND(I710*H710,2)</f>
        <v>0</v>
      </c>
      <c r="BL710" s="17" t="s">
        <v>253</v>
      </c>
      <c r="BM710" s="224" t="s">
        <v>919</v>
      </c>
    </row>
    <row r="711" s="14" customFormat="1">
      <c r="A711" s="14"/>
      <c r="B711" s="237"/>
      <c r="C711" s="238"/>
      <c r="D711" s="228" t="s">
        <v>145</v>
      </c>
      <c r="E711" s="239" t="s">
        <v>1</v>
      </c>
      <c r="F711" s="240" t="s">
        <v>920</v>
      </c>
      <c r="G711" s="238"/>
      <c r="H711" s="241">
        <v>1.6000000000000001</v>
      </c>
      <c r="I711" s="242"/>
      <c r="J711" s="238"/>
      <c r="K711" s="238"/>
      <c r="L711" s="243"/>
      <c r="M711" s="244"/>
      <c r="N711" s="245"/>
      <c r="O711" s="245"/>
      <c r="P711" s="245"/>
      <c r="Q711" s="245"/>
      <c r="R711" s="245"/>
      <c r="S711" s="245"/>
      <c r="T711" s="24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7" t="s">
        <v>145</v>
      </c>
      <c r="AU711" s="247" t="s">
        <v>143</v>
      </c>
      <c r="AV711" s="14" t="s">
        <v>143</v>
      </c>
      <c r="AW711" s="14" t="s">
        <v>30</v>
      </c>
      <c r="AX711" s="14" t="s">
        <v>78</v>
      </c>
      <c r="AY711" s="247" t="s">
        <v>135</v>
      </c>
    </row>
    <row r="712" s="2" customFormat="1" ht="16.5" customHeight="1">
      <c r="A712" s="38"/>
      <c r="B712" s="39"/>
      <c r="C712" s="212" t="s">
        <v>921</v>
      </c>
      <c r="D712" s="212" t="s">
        <v>138</v>
      </c>
      <c r="E712" s="213" t="s">
        <v>922</v>
      </c>
      <c r="F712" s="214" t="s">
        <v>923</v>
      </c>
      <c r="G712" s="215" t="s">
        <v>162</v>
      </c>
      <c r="H712" s="216">
        <v>1.6000000000000001</v>
      </c>
      <c r="I712" s="217"/>
      <c r="J712" s="218">
        <f>ROUND(I712*H712,2)</f>
        <v>0</v>
      </c>
      <c r="K712" s="219"/>
      <c r="L712" s="44"/>
      <c r="M712" s="220" t="s">
        <v>1</v>
      </c>
      <c r="N712" s="221" t="s">
        <v>39</v>
      </c>
      <c r="O712" s="91"/>
      <c r="P712" s="222">
        <f>O712*H712</f>
        <v>0</v>
      </c>
      <c r="Q712" s="222">
        <v>0</v>
      </c>
      <c r="R712" s="222">
        <f>Q712*H712</f>
        <v>0</v>
      </c>
      <c r="S712" s="222">
        <v>0</v>
      </c>
      <c r="T712" s="223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24" t="s">
        <v>253</v>
      </c>
      <c r="AT712" s="224" t="s">
        <v>138</v>
      </c>
      <c r="AU712" s="224" t="s">
        <v>143</v>
      </c>
      <c r="AY712" s="17" t="s">
        <v>135</v>
      </c>
      <c r="BE712" s="225">
        <f>IF(N712="základní",J712,0)</f>
        <v>0</v>
      </c>
      <c r="BF712" s="225">
        <f>IF(N712="snížená",J712,0)</f>
        <v>0</v>
      </c>
      <c r="BG712" s="225">
        <f>IF(N712="zákl. přenesená",J712,0)</f>
        <v>0</v>
      </c>
      <c r="BH712" s="225">
        <f>IF(N712="sníž. přenesená",J712,0)</f>
        <v>0</v>
      </c>
      <c r="BI712" s="225">
        <f>IF(N712="nulová",J712,0)</f>
        <v>0</v>
      </c>
      <c r="BJ712" s="17" t="s">
        <v>143</v>
      </c>
      <c r="BK712" s="225">
        <f>ROUND(I712*H712,2)</f>
        <v>0</v>
      </c>
      <c r="BL712" s="17" t="s">
        <v>253</v>
      </c>
      <c r="BM712" s="224" t="s">
        <v>924</v>
      </c>
    </row>
    <row r="713" s="14" customFormat="1">
      <c r="A713" s="14"/>
      <c r="B713" s="237"/>
      <c r="C713" s="238"/>
      <c r="D713" s="228" t="s">
        <v>145</v>
      </c>
      <c r="E713" s="239" t="s">
        <v>1</v>
      </c>
      <c r="F713" s="240" t="s">
        <v>911</v>
      </c>
      <c r="G713" s="238"/>
      <c r="H713" s="241">
        <v>1.6000000000000001</v>
      </c>
      <c r="I713" s="242"/>
      <c r="J713" s="238"/>
      <c r="K713" s="238"/>
      <c r="L713" s="243"/>
      <c r="M713" s="244"/>
      <c r="N713" s="245"/>
      <c r="O713" s="245"/>
      <c r="P713" s="245"/>
      <c r="Q713" s="245"/>
      <c r="R713" s="245"/>
      <c r="S713" s="245"/>
      <c r="T713" s="24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7" t="s">
        <v>145</v>
      </c>
      <c r="AU713" s="247" t="s">
        <v>143</v>
      </c>
      <c r="AV713" s="14" t="s">
        <v>143</v>
      </c>
      <c r="AW713" s="14" t="s">
        <v>30</v>
      </c>
      <c r="AX713" s="14" t="s">
        <v>78</v>
      </c>
      <c r="AY713" s="247" t="s">
        <v>135</v>
      </c>
    </row>
    <row r="714" s="2" customFormat="1" ht="24.15" customHeight="1">
      <c r="A714" s="38"/>
      <c r="B714" s="39"/>
      <c r="C714" s="212" t="s">
        <v>925</v>
      </c>
      <c r="D714" s="212" t="s">
        <v>138</v>
      </c>
      <c r="E714" s="213" t="s">
        <v>926</v>
      </c>
      <c r="F714" s="214" t="s">
        <v>927</v>
      </c>
      <c r="G714" s="215" t="s">
        <v>141</v>
      </c>
      <c r="H714" s="216">
        <v>0.02</v>
      </c>
      <c r="I714" s="217"/>
      <c r="J714" s="218">
        <f>ROUND(I714*H714,2)</f>
        <v>0</v>
      </c>
      <c r="K714" s="219"/>
      <c r="L714" s="44"/>
      <c r="M714" s="220" t="s">
        <v>1</v>
      </c>
      <c r="N714" s="221" t="s">
        <v>39</v>
      </c>
      <c r="O714" s="91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4" t="s">
        <v>253</v>
      </c>
      <c r="AT714" s="224" t="s">
        <v>138</v>
      </c>
      <c r="AU714" s="224" t="s">
        <v>143</v>
      </c>
      <c r="AY714" s="17" t="s">
        <v>135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7" t="s">
        <v>143</v>
      </c>
      <c r="BK714" s="225">
        <f>ROUND(I714*H714,2)</f>
        <v>0</v>
      </c>
      <c r="BL714" s="17" t="s">
        <v>253</v>
      </c>
      <c r="BM714" s="224" t="s">
        <v>928</v>
      </c>
    </row>
    <row r="715" s="2" customFormat="1" ht="33" customHeight="1">
      <c r="A715" s="38"/>
      <c r="B715" s="39"/>
      <c r="C715" s="212" t="s">
        <v>929</v>
      </c>
      <c r="D715" s="212" t="s">
        <v>138</v>
      </c>
      <c r="E715" s="213" t="s">
        <v>930</v>
      </c>
      <c r="F715" s="214" t="s">
        <v>931</v>
      </c>
      <c r="G715" s="215" t="s">
        <v>141</v>
      </c>
      <c r="H715" s="216">
        <v>0.040000000000000001</v>
      </c>
      <c r="I715" s="217"/>
      <c r="J715" s="218">
        <f>ROUND(I715*H715,2)</f>
        <v>0</v>
      </c>
      <c r="K715" s="219"/>
      <c r="L715" s="44"/>
      <c r="M715" s="220" t="s">
        <v>1</v>
      </c>
      <c r="N715" s="221" t="s">
        <v>39</v>
      </c>
      <c r="O715" s="91"/>
      <c r="P715" s="222">
        <f>O715*H715</f>
        <v>0</v>
      </c>
      <c r="Q715" s="222">
        <v>0</v>
      </c>
      <c r="R715" s="222">
        <f>Q715*H715</f>
        <v>0</v>
      </c>
      <c r="S715" s="222">
        <v>0</v>
      </c>
      <c r="T715" s="223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4" t="s">
        <v>253</v>
      </c>
      <c r="AT715" s="224" t="s">
        <v>138</v>
      </c>
      <c r="AU715" s="224" t="s">
        <v>143</v>
      </c>
      <c r="AY715" s="17" t="s">
        <v>135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7" t="s">
        <v>143</v>
      </c>
      <c r="BK715" s="225">
        <f>ROUND(I715*H715,2)</f>
        <v>0</v>
      </c>
      <c r="BL715" s="17" t="s">
        <v>253</v>
      </c>
      <c r="BM715" s="224" t="s">
        <v>932</v>
      </c>
    </row>
    <row r="716" s="14" customFormat="1">
      <c r="A716" s="14"/>
      <c r="B716" s="237"/>
      <c r="C716" s="238"/>
      <c r="D716" s="228" t="s">
        <v>145</v>
      </c>
      <c r="E716" s="238"/>
      <c r="F716" s="240" t="s">
        <v>933</v>
      </c>
      <c r="G716" s="238"/>
      <c r="H716" s="241">
        <v>0.040000000000000001</v>
      </c>
      <c r="I716" s="242"/>
      <c r="J716" s="238"/>
      <c r="K716" s="238"/>
      <c r="L716" s="243"/>
      <c r="M716" s="244"/>
      <c r="N716" s="245"/>
      <c r="O716" s="245"/>
      <c r="P716" s="245"/>
      <c r="Q716" s="245"/>
      <c r="R716" s="245"/>
      <c r="S716" s="245"/>
      <c r="T716" s="24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7" t="s">
        <v>145</v>
      </c>
      <c r="AU716" s="247" t="s">
        <v>143</v>
      </c>
      <c r="AV716" s="14" t="s">
        <v>143</v>
      </c>
      <c r="AW716" s="14" t="s">
        <v>4</v>
      </c>
      <c r="AX716" s="14" t="s">
        <v>78</v>
      </c>
      <c r="AY716" s="247" t="s">
        <v>135</v>
      </c>
    </row>
    <row r="717" s="12" customFormat="1" ht="22.8" customHeight="1">
      <c r="A717" s="12"/>
      <c r="B717" s="196"/>
      <c r="C717" s="197"/>
      <c r="D717" s="198" t="s">
        <v>72</v>
      </c>
      <c r="E717" s="210" t="s">
        <v>934</v>
      </c>
      <c r="F717" s="210" t="s">
        <v>935</v>
      </c>
      <c r="G717" s="197"/>
      <c r="H717" s="197"/>
      <c r="I717" s="200"/>
      <c r="J717" s="211">
        <f>BK717</f>
        <v>0</v>
      </c>
      <c r="K717" s="197"/>
      <c r="L717" s="202"/>
      <c r="M717" s="203"/>
      <c r="N717" s="204"/>
      <c r="O717" s="204"/>
      <c r="P717" s="205">
        <f>SUM(P718:P1025)</f>
        <v>0</v>
      </c>
      <c r="Q717" s="204"/>
      <c r="R717" s="205">
        <f>SUM(R718:R1025)</f>
        <v>0.028232</v>
      </c>
      <c r="S717" s="204"/>
      <c r="T717" s="206">
        <f>SUM(T718:T1025)</f>
        <v>0.054404999999999995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07" t="s">
        <v>143</v>
      </c>
      <c r="AT717" s="208" t="s">
        <v>72</v>
      </c>
      <c r="AU717" s="208" t="s">
        <v>78</v>
      </c>
      <c r="AY717" s="207" t="s">
        <v>135</v>
      </c>
      <c r="BK717" s="209">
        <f>SUM(BK718:BK1025)</f>
        <v>0</v>
      </c>
    </row>
    <row r="718" s="2" customFormat="1" ht="16.5" customHeight="1">
      <c r="A718" s="38"/>
      <c r="B718" s="39"/>
      <c r="C718" s="212" t="s">
        <v>936</v>
      </c>
      <c r="D718" s="212" t="s">
        <v>138</v>
      </c>
      <c r="E718" s="213" t="s">
        <v>937</v>
      </c>
      <c r="F718" s="214" t="s">
        <v>938</v>
      </c>
      <c r="G718" s="215" t="s">
        <v>939</v>
      </c>
      <c r="H718" s="216">
        <v>1</v>
      </c>
      <c r="I718" s="217"/>
      <c r="J718" s="218">
        <f>ROUND(I718*H718,2)</f>
        <v>0</v>
      </c>
      <c r="K718" s="219"/>
      <c r="L718" s="44"/>
      <c r="M718" s="220" t="s">
        <v>1</v>
      </c>
      <c r="N718" s="221" t="s">
        <v>39</v>
      </c>
      <c r="O718" s="91"/>
      <c r="P718" s="222">
        <f>O718*H718</f>
        <v>0</v>
      </c>
      <c r="Q718" s="222">
        <v>0</v>
      </c>
      <c r="R718" s="222">
        <f>Q718*H718</f>
        <v>0</v>
      </c>
      <c r="S718" s="222">
        <v>0</v>
      </c>
      <c r="T718" s="223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4" t="s">
        <v>253</v>
      </c>
      <c r="AT718" s="224" t="s">
        <v>138</v>
      </c>
      <c r="AU718" s="224" t="s">
        <v>143</v>
      </c>
      <c r="AY718" s="17" t="s">
        <v>135</v>
      </c>
      <c r="BE718" s="225">
        <f>IF(N718="základní",J718,0)</f>
        <v>0</v>
      </c>
      <c r="BF718" s="225">
        <f>IF(N718="snížená",J718,0)</f>
        <v>0</v>
      </c>
      <c r="BG718" s="225">
        <f>IF(N718="zákl. přenesená",J718,0)</f>
        <v>0</v>
      </c>
      <c r="BH718" s="225">
        <f>IF(N718="sníž. přenesená",J718,0)</f>
        <v>0</v>
      </c>
      <c r="BI718" s="225">
        <f>IF(N718="nulová",J718,0)</f>
        <v>0</v>
      </c>
      <c r="BJ718" s="17" t="s">
        <v>143</v>
      </c>
      <c r="BK718" s="225">
        <f>ROUND(I718*H718,2)</f>
        <v>0</v>
      </c>
      <c r="BL718" s="17" t="s">
        <v>253</v>
      </c>
      <c r="BM718" s="224" t="s">
        <v>940</v>
      </c>
    </row>
    <row r="719" s="14" customFormat="1">
      <c r="A719" s="14"/>
      <c r="B719" s="237"/>
      <c r="C719" s="238"/>
      <c r="D719" s="228" t="s">
        <v>145</v>
      </c>
      <c r="E719" s="239" t="s">
        <v>1</v>
      </c>
      <c r="F719" s="240" t="s">
        <v>78</v>
      </c>
      <c r="G719" s="238"/>
      <c r="H719" s="241">
        <v>1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7" t="s">
        <v>145</v>
      </c>
      <c r="AU719" s="247" t="s">
        <v>143</v>
      </c>
      <c r="AV719" s="14" t="s">
        <v>143</v>
      </c>
      <c r="AW719" s="14" t="s">
        <v>30</v>
      </c>
      <c r="AX719" s="14" t="s">
        <v>78</v>
      </c>
      <c r="AY719" s="247" t="s">
        <v>135</v>
      </c>
    </row>
    <row r="720" s="2" customFormat="1" ht="21.75" customHeight="1">
      <c r="A720" s="38"/>
      <c r="B720" s="39"/>
      <c r="C720" s="212" t="s">
        <v>941</v>
      </c>
      <c r="D720" s="212" t="s">
        <v>138</v>
      </c>
      <c r="E720" s="213" t="s">
        <v>942</v>
      </c>
      <c r="F720" s="214" t="s">
        <v>943</v>
      </c>
      <c r="G720" s="215" t="s">
        <v>157</v>
      </c>
      <c r="H720" s="216">
        <v>8</v>
      </c>
      <c r="I720" s="217"/>
      <c r="J720" s="218">
        <f>ROUND(I720*H720,2)</f>
        <v>0</v>
      </c>
      <c r="K720" s="219"/>
      <c r="L720" s="44"/>
      <c r="M720" s="220" t="s">
        <v>1</v>
      </c>
      <c r="N720" s="221" t="s">
        <v>39</v>
      </c>
      <c r="O720" s="91"/>
      <c r="P720" s="222">
        <f>O720*H720</f>
        <v>0</v>
      </c>
      <c r="Q720" s="222">
        <v>0</v>
      </c>
      <c r="R720" s="222">
        <f>Q720*H720</f>
        <v>0</v>
      </c>
      <c r="S720" s="222">
        <v>0</v>
      </c>
      <c r="T720" s="22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4" t="s">
        <v>253</v>
      </c>
      <c r="AT720" s="224" t="s">
        <v>138</v>
      </c>
      <c r="AU720" s="224" t="s">
        <v>143</v>
      </c>
      <c r="AY720" s="17" t="s">
        <v>135</v>
      </c>
      <c r="BE720" s="225">
        <f>IF(N720="základní",J720,0)</f>
        <v>0</v>
      </c>
      <c r="BF720" s="225">
        <f>IF(N720="snížená",J720,0)</f>
        <v>0</v>
      </c>
      <c r="BG720" s="225">
        <f>IF(N720="zákl. přenesená",J720,0)</f>
        <v>0</v>
      </c>
      <c r="BH720" s="225">
        <f>IF(N720="sníž. přenesená",J720,0)</f>
        <v>0</v>
      </c>
      <c r="BI720" s="225">
        <f>IF(N720="nulová",J720,0)</f>
        <v>0</v>
      </c>
      <c r="BJ720" s="17" t="s">
        <v>143</v>
      </c>
      <c r="BK720" s="225">
        <f>ROUND(I720*H720,2)</f>
        <v>0</v>
      </c>
      <c r="BL720" s="17" t="s">
        <v>253</v>
      </c>
      <c r="BM720" s="224" t="s">
        <v>944</v>
      </c>
    </row>
    <row r="721" s="13" customFormat="1">
      <c r="A721" s="13"/>
      <c r="B721" s="226"/>
      <c r="C721" s="227"/>
      <c r="D721" s="228" t="s">
        <v>145</v>
      </c>
      <c r="E721" s="229" t="s">
        <v>1</v>
      </c>
      <c r="F721" s="230" t="s">
        <v>945</v>
      </c>
      <c r="G721" s="227"/>
      <c r="H721" s="229" t="s">
        <v>1</v>
      </c>
      <c r="I721" s="231"/>
      <c r="J721" s="227"/>
      <c r="K721" s="227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145</v>
      </c>
      <c r="AU721" s="236" t="s">
        <v>143</v>
      </c>
      <c r="AV721" s="13" t="s">
        <v>78</v>
      </c>
      <c r="AW721" s="13" t="s">
        <v>30</v>
      </c>
      <c r="AX721" s="13" t="s">
        <v>73</v>
      </c>
      <c r="AY721" s="236" t="s">
        <v>135</v>
      </c>
    </row>
    <row r="722" s="14" customFormat="1">
      <c r="A722" s="14"/>
      <c r="B722" s="237"/>
      <c r="C722" s="238"/>
      <c r="D722" s="228" t="s">
        <v>145</v>
      </c>
      <c r="E722" s="239" t="s">
        <v>1</v>
      </c>
      <c r="F722" s="240" t="s">
        <v>946</v>
      </c>
      <c r="G722" s="238"/>
      <c r="H722" s="241">
        <v>8</v>
      </c>
      <c r="I722" s="242"/>
      <c r="J722" s="238"/>
      <c r="K722" s="238"/>
      <c r="L722" s="243"/>
      <c r="M722" s="244"/>
      <c r="N722" s="245"/>
      <c r="O722" s="245"/>
      <c r="P722" s="245"/>
      <c r="Q722" s="245"/>
      <c r="R722" s="245"/>
      <c r="S722" s="245"/>
      <c r="T722" s="246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7" t="s">
        <v>145</v>
      </c>
      <c r="AU722" s="247" t="s">
        <v>143</v>
      </c>
      <c r="AV722" s="14" t="s">
        <v>143</v>
      </c>
      <c r="AW722" s="14" t="s">
        <v>30</v>
      </c>
      <c r="AX722" s="14" t="s">
        <v>78</v>
      </c>
      <c r="AY722" s="247" t="s">
        <v>135</v>
      </c>
    </row>
    <row r="723" s="2" customFormat="1" ht="16.5" customHeight="1">
      <c r="A723" s="38"/>
      <c r="B723" s="39"/>
      <c r="C723" s="259" t="s">
        <v>947</v>
      </c>
      <c r="D723" s="259" t="s">
        <v>149</v>
      </c>
      <c r="E723" s="260" t="s">
        <v>948</v>
      </c>
      <c r="F723" s="261" t="s">
        <v>949</v>
      </c>
      <c r="G723" s="262" t="s">
        <v>157</v>
      </c>
      <c r="H723" s="263">
        <v>8</v>
      </c>
      <c r="I723" s="264"/>
      <c r="J723" s="265">
        <f>ROUND(I723*H723,2)</f>
        <v>0</v>
      </c>
      <c r="K723" s="266"/>
      <c r="L723" s="267"/>
      <c r="M723" s="268" t="s">
        <v>1</v>
      </c>
      <c r="N723" s="269" t="s">
        <v>39</v>
      </c>
      <c r="O723" s="91"/>
      <c r="P723" s="222">
        <f>O723*H723</f>
        <v>0</v>
      </c>
      <c r="Q723" s="222">
        <v>0</v>
      </c>
      <c r="R723" s="222">
        <f>Q723*H723</f>
        <v>0</v>
      </c>
      <c r="S723" s="222">
        <v>0</v>
      </c>
      <c r="T723" s="223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224" t="s">
        <v>332</v>
      </c>
      <c r="AT723" s="224" t="s">
        <v>149</v>
      </c>
      <c r="AU723" s="224" t="s">
        <v>143</v>
      </c>
      <c r="AY723" s="17" t="s">
        <v>135</v>
      </c>
      <c r="BE723" s="225">
        <f>IF(N723="základní",J723,0)</f>
        <v>0</v>
      </c>
      <c r="BF723" s="225">
        <f>IF(N723="snížená",J723,0)</f>
        <v>0</v>
      </c>
      <c r="BG723" s="225">
        <f>IF(N723="zákl. přenesená",J723,0)</f>
        <v>0</v>
      </c>
      <c r="BH723" s="225">
        <f>IF(N723="sníž. přenesená",J723,0)</f>
        <v>0</v>
      </c>
      <c r="BI723" s="225">
        <f>IF(N723="nulová",J723,0)</f>
        <v>0</v>
      </c>
      <c r="BJ723" s="17" t="s">
        <v>143</v>
      </c>
      <c r="BK723" s="225">
        <f>ROUND(I723*H723,2)</f>
        <v>0</v>
      </c>
      <c r="BL723" s="17" t="s">
        <v>253</v>
      </c>
      <c r="BM723" s="224" t="s">
        <v>950</v>
      </c>
    </row>
    <row r="724" s="13" customFormat="1">
      <c r="A724" s="13"/>
      <c r="B724" s="226"/>
      <c r="C724" s="227"/>
      <c r="D724" s="228" t="s">
        <v>145</v>
      </c>
      <c r="E724" s="229" t="s">
        <v>1</v>
      </c>
      <c r="F724" s="230" t="s">
        <v>945</v>
      </c>
      <c r="G724" s="227"/>
      <c r="H724" s="229" t="s">
        <v>1</v>
      </c>
      <c r="I724" s="231"/>
      <c r="J724" s="227"/>
      <c r="K724" s="227"/>
      <c r="L724" s="232"/>
      <c r="M724" s="233"/>
      <c r="N724" s="234"/>
      <c r="O724" s="234"/>
      <c r="P724" s="234"/>
      <c r="Q724" s="234"/>
      <c r="R724" s="234"/>
      <c r="S724" s="234"/>
      <c r="T724" s="23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6" t="s">
        <v>145</v>
      </c>
      <c r="AU724" s="236" t="s">
        <v>143</v>
      </c>
      <c r="AV724" s="13" t="s">
        <v>78</v>
      </c>
      <c r="AW724" s="13" t="s">
        <v>30</v>
      </c>
      <c r="AX724" s="13" t="s">
        <v>73</v>
      </c>
      <c r="AY724" s="236" t="s">
        <v>135</v>
      </c>
    </row>
    <row r="725" s="14" customFormat="1">
      <c r="A725" s="14"/>
      <c r="B725" s="237"/>
      <c r="C725" s="238"/>
      <c r="D725" s="228" t="s">
        <v>145</v>
      </c>
      <c r="E725" s="239" t="s">
        <v>1</v>
      </c>
      <c r="F725" s="240" t="s">
        <v>946</v>
      </c>
      <c r="G725" s="238"/>
      <c r="H725" s="241">
        <v>8</v>
      </c>
      <c r="I725" s="242"/>
      <c r="J725" s="238"/>
      <c r="K725" s="238"/>
      <c r="L725" s="243"/>
      <c r="M725" s="244"/>
      <c r="N725" s="245"/>
      <c r="O725" s="245"/>
      <c r="P725" s="245"/>
      <c r="Q725" s="245"/>
      <c r="R725" s="245"/>
      <c r="S725" s="245"/>
      <c r="T725" s="24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7" t="s">
        <v>145</v>
      </c>
      <c r="AU725" s="247" t="s">
        <v>143</v>
      </c>
      <c r="AV725" s="14" t="s">
        <v>143</v>
      </c>
      <c r="AW725" s="14" t="s">
        <v>30</v>
      </c>
      <c r="AX725" s="14" t="s">
        <v>78</v>
      </c>
      <c r="AY725" s="247" t="s">
        <v>135</v>
      </c>
    </row>
    <row r="726" s="2" customFormat="1" ht="16.5" customHeight="1">
      <c r="A726" s="38"/>
      <c r="B726" s="39"/>
      <c r="C726" s="212" t="s">
        <v>951</v>
      </c>
      <c r="D726" s="212" t="s">
        <v>138</v>
      </c>
      <c r="E726" s="213" t="s">
        <v>952</v>
      </c>
      <c r="F726" s="214" t="s">
        <v>953</v>
      </c>
      <c r="G726" s="215" t="s">
        <v>157</v>
      </c>
      <c r="H726" s="216">
        <v>8</v>
      </c>
      <c r="I726" s="217"/>
      <c r="J726" s="218">
        <f>ROUND(I726*H726,2)</f>
        <v>0</v>
      </c>
      <c r="K726" s="219"/>
      <c r="L726" s="44"/>
      <c r="M726" s="220" t="s">
        <v>1</v>
      </c>
      <c r="N726" s="221" t="s">
        <v>39</v>
      </c>
      <c r="O726" s="91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4" t="s">
        <v>253</v>
      </c>
      <c r="AT726" s="224" t="s">
        <v>138</v>
      </c>
      <c r="AU726" s="224" t="s">
        <v>143</v>
      </c>
      <c r="AY726" s="17" t="s">
        <v>135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7" t="s">
        <v>143</v>
      </c>
      <c r="BK726" s="225">
        <f>ROUND(I726*H726,2)</f>
        <v>0</v>
      </c>
      <c r="BL726" s="17" t="s">
        <v>253</v>
      </c>
      <c r="BM726" s="224" t="s">
        <v>954</v>
      </c>
    </row>
    <row r="727" s="14" customFormat="1">
      <c r="A727" s="14"/>
      <c r="B727" s="237"/>
      <c r="C727" s="238"/>
      <c r="D727" s="228" t="s">
        <v>145</v>
      </c>
      <c r="E727" s="239" t="s">
        <v>1</v>
      </c>
      <c r="F727" s="240" t="s">
        <v>152</v>
      </c>
      <c r="G727" s="238"/>
      <c r="H727" s="241">
        <v>8</v>
      </c>
      <c r="I727" s="242"/>
      <c r="J727" s="238"/>
      <c r="K727" s="238"/>
      <c r="L727" s="243"/>
      <c r="M727" s="244"/>
      <c r="N727" s="245"/>
      <c r="O727" s="245"/>
      <c r="P727" s="245"/>
      <c r="Q727" s="245"/>
      <c r="R727" s="245"/>
      <c r="S727" s="245"/>
      <c r="T727" s="24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7" t="s">
        <v>145</v>
      </c>
      <c r="AU727" s="247" t="s">
        <v>143</v>
      </c>
      <c r="AV727" s="14" t="s">
        <v>143</v>
      </c>
      <c r="AW727" s="14" t="s">
        <v>30</v>
      </c>
      <c r="AX727" s="14" t="s">
        <v>78</v>
      </c>
      <c r="AY727" s="247" t="s">
        <v>135</v>
      </c>
    </row>
    <row r="728" s="2" customFormat="1" ht="24.15" customHeight="1">
      <c r="A728" s="38"/>
      <c r="B728" s="39"/>
      <c r="C728" s="259" t="s">
        <v>955</v>
      </c>
      <c r="D728" s="259" t="s">
        <v>149</v>
      </c>
      <c r="E728" s="260" t="s">
        <v>956</v>
      </c>
      <c r="F728" s="261" t="s">
        <v>957</v>
      </c>
      <c r="G728" s="262" t="s">
        <v>157</v>
      </c>
      <c r="H728" s="263">
        <v>8</v>
      </c>
      <c r="I728" s="264"/>
      <c r="J728" s="265">
        <f>ROUND(I728*H728,2)</f>
        <v>0</v>
      </c>
      <c r="K728" s="266"/>
      <c r="L728" s="267"/>
      <c r="M728" s="268" t="s">
        <v>1</v>
      </c>
      <c r="N728" s="269" t="s">
        <v>39</v>
      </c>
      <c r="O728" s="91"/>
      <c r="P728" s="222">
        <f>O728*H728</f>
        <v>0</v>
      </c>
      <c r="Q728" s="222">
        <v>0</v>
      </c>
      <c r="R728" s="222">
        <f>Q728*H728</f>
        <v>0</v>
      </c>
      <c r="S728" s="222">
        <v>0</v>
      </c>
      <c r="T728" s="223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24" t="s">
        <v>332</v>
      </c>
      <c r="AT728" s="224" t="s">
        <v>149</v>
      </c>
      <c r="AU728" s="224" t="s">
        <v>143</v>
      </c>
      <c r="AY728" s="17" t="s">
        <v>135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7" t="s">
        <v>143</v>
      </c>
      <c r="BK728" s="225">
        <f>ROUND(I728*H728,2)</f>
        <v>0</v>
      </c>
      <c r="BL728" s="17" t="s">
        <v>253</v>
      </c>
      <c r="BM728" s="224" t="s">
        <v>958</v>
      </c>
    </row>
    <row r="729" s="14" customFormat="1">
      <c r="A729" s="14"/>
      <c r="B729" s="237"/>
      <c r="C729" s="238"/>
      <c r="D729" s="228" t="s">
        <v>145</v>
      </c>
      <c r="E729" s="239" t="s">
        <v>1</v>
      </c>
      <c r="F729" s="240" t="s">
        <v>152</v>
      </c>
      <c r="G729" s="238"/>
      <c r="H729" s="241">
        <v>8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145</v>
      </c>
      <c r="AU729" s="247" t="s">
        <v>143</v>
      </c>
      <c r="AV729" s="14" t="s">
        <v>143</v>
      </c>
      <c r="AW729" s="14" t="s">
        <v>30</v>
      </c>
      <c r="AX729" s="14" t="s">
        <v>78</v>
      </c>
      <c r="AY729" s="247" t="s">
        <v>135</v>
      </c>
    </row>
    <row r="730" s="2" customFormat="1" ht="16.5" customHeight="1">
      <c r="A730" s="38"/>
      <c r="B730" s="39"/>
      <c r="C730" s="212" t="s">
        <v>959</v>
      </c>
      <c r="D730" s="212" t="s">
        <v>138</v>
      </c>
      <c r="E730" s="213" t="s">
        <v>960</v>
      </c>
      <c r="F730" s="214" t="s">
        <v>961</v>
      </c>
      <c r="G730" s="215" t="s">
        <v>939</v>
      </c>
      <c r="H730" s="216">
        <v>1</v>
      </c>
      <c r="I730" s="217"/>
      <c r="J730" s="218">
        <f>ROUND(I730*H730,2)</f>
        <v>0</v>
      </c>
      <c r="K730" s="219"/>
      <c r="L730" s="44"/>
      <c r="M730" s="220" t="s">
        <v>1</v>
      </c>
      <c r="N730" s="221" t="s">
        <v>39</v>
      </c>
      <c r="O730" s="91"/>
      <c r="P730" s="222">
        <f>O730*H730</f>
        <v>0</v>
      </c>
      <c r="Q730" s="222">
        <v>0</v>
      </c>
      <c r="R730" s="222">
        <f>Q730*H730</f>
        <v>0</v>
      </c>
      <c r="S730" s="222">
        <v>0</v>
      </c>
      <c r="T730" s="223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24" t="s">
        <v>253</v>
      </c>
      <c r="AT730" s="224" t="s">
        <v>138</v>
      </c>
      <c r="AU730" s="224" t="s">
        <v>143</v>
      </c>
      <c r="AY730" s="17" t="s">
        <v>135</v>
      </c>
      <c r="BE730" s="225">
        <f>IF(N730="základní",J730,0)</f>
        <v>0</v>
      </c>
      <c r="BF730" s="225">
        <f>IF(N730="snížená",J730,0)</f>
        <v>0</v>
      </c>
      <c r="BG730" s="225">
        <f>IF(N730="zákl. přenesená",J730,0)</f>
        <v>0</v>
      </c>
      <c r="BH730" s="225">
        <f>IF(N730="sníž. přenesená",J730,0)</f>
        <v>0</v>
      </c>
      <c r="BI730" s="225">
        <f>IF(N730="nulová",J730,0)</f>
        <v>0</v>
      </c>
      <c r="BJ730" s="17" t="s">
        <v>143</v>
      </c>
      <c r="BK730" s="225">
        <f>ROUND(I730*H730,2)</f>
        <v>0</v>
      </c>
      <c r="BL730" s="17" t="s">
        <v>253</v>
      </c>
      <c r="BM730" s="224" t="s">
        <v>962</v>
      </c>
    </row>
    <row r="731" s="14" customFormat="1">
      <c r="A731" s="14"/>
      <c r="B731" s="237"/>
      <c r="C731" s="238"/>
      <c r="D731" s="228" t="s">
        <v>145</v>
      </c>
      <c r="E731" s="239" t="s">
        <v>1</v>
      </c>
      <c r="F731" s="240" t="s">
        <v>78</v>
      </c>
      <c r="G731" s="238"/>
      <c r="H731" s="241">
        <v>1</v>
      </c>
      <c r="I731" s="242"/>
      <c r="J731" s="238"/>
      <c r="K731" s="238"/>
      <c r="L731" s="243"/>
      <c r="M731" s="244"/>
      <c r="N731" s="245"/>
      <c r="O731" s="245"/>
      <c r="P731" s="245"/>
      <c r="Q731" s="245"/>
      <c r="R731" s="245"/>
      <c r="S731" s="245"/>
      <c r="T731" s="246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47" t="s">
        <v>145</v>
      </c>
      <c r="AU731" s="247" t="s">
        <v>143</v>
      </c>
      <c r="AV731" s="14" t="s">
        <v>143</v>
      </c>
      <c r="AW731" s="14" t="s">
        <v>30</v>
      </c>
      <c r="AX731" s="14" t="s">
        <v>78</v>
      </c>
      <c r="AY731" s="247" t="s">
        <v>135</v>
      </c>
    </row>
    <row r="732" s="2" customFormat="1" ht="24.15" customHeight="1">
      <c r="A732" s="38"/>
      <c r="B732" s="39"/>
      <c r="C732" s="212" t="s">
        <v>963</v>
      </c>
      <c r="D732" s="212" t="s">
        <v>138</v>
      </c>
      <c r="E732" s="213" t="s">
        <v>964</v>
      </c>
      <c r="F732" s="214" t="s">
        <v>965</v>
      </c>
      <c r="G732" s="215" t="s">
        <v>328</v>
      </c>
      <c r="H732" s="216">
        <v>2.5</v>
      </c>
      <c r="I732" s="217"/>
      <c r="J732" s="218">
        <f>ROUND(I732*H732,2)</f>
        <v>0</v>
      </c>
      <c r="K732" s="219"/>
      <c r="L732" s="44"/>
      <c r="M732" s="220" t="s">
        <v>1</v>
      </c>
      <c r="N732" s="221" t="s">
        <v>39</v>
      </c>
      <c r="O732" s="91"/>
      <c r="P732" s="222">
        <f>O732*H732</f>
        <v>0</v>
      </c>
      <c r="Q732" s="222">
        <v>0</v>
      </c>
      <c r="R732" s="222">
        <f>Q732*H732</f>
        <v>0</v>
      </c>
      <c r="S732" s="222">
        <v>0.00027</v>
      </c>
      <c r="T732" s="223">
        <f>S732*H732</f>
        <v>0.00067500000000000004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24" t="s">
        <v>253</v>
      </c>
      <c r="AT732" s="224" t="s">
        <v>138</v>
      </c>
      <c r="AU732" s="224" t="s">
        <v>143</v>
      </c>
      <c r="AY732" s="17" t="s">
        <v>135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7" t="s">
        <v>143</v>
      </c>
      <c r="BK732" s="225">
        <f>ROUND(I732*H732,2)</f>
        <v>0</v>
      </c>
      <c r="BL732" s="17" t="s">
        <v>253</v>
      </c>
      <c r="BM732" s="224" t="s">
        <v>966</v>
      </c>
    </row>
    <row r="733" s="13" customFormat="1">
      <c r="A733" s="13"/>
      <c r="B733" s="226"/>
      <c r="C733" s="227"/>
      <c r="D733" s="228" t="s">
        <v>145</v>
      </c>
      <c r="E733" s="229" t="s">
        <v>1</v>
      </c>
      <c r="F733" s="230" t="s">
        <v>193</v>
      </c>
      <c r="G733" s="227"/>
      <c r="H733" s="229" t="s">
        <v>1</v>
      </c>
      <c r="I733" s="231"/>
      <c r="J733" s="227"/>
      <c r="K733" s="227"/>
      <c r="L733" s="232"/>
      <c r="M733" s="233"/>
      <c r="N733" s="234"/>
      <c r="O733" s="234"/>
      <c r="P733" s="234"/>
      <c r="Q733" s="234"/>
      <c r="R733" s="234"/>
      <c r="S733" s="234"/>
      <c r="T733" s="23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6" t="s">
        <v>145</v>
      </c>
      <c r="AU733" s="236" t="s">
        <v>143</v>
      </c>
      <c r="AV733" s="13" t="s">
        <v>78</v>
      </c>
      <c r="AW733" s="13" t="s">
        <v>30</v>
      </c>
      <c r="AX733" s="13" t="s">
        <v>73</v>
      </c>
      <c r="AY733" s="236" t="s">
        <v>135</v>
      </c>
    </row>
    <row r="734" s="14" customFormat="1">
      <c r="A734" s="14"/>
      <c r="B734" s="237"/>
      <c r="C734" s="238"/>
      <c r="D734" s="228" t="s">
        <v>145</v>
      </c>
      <c r="E734" s="239" t="s">
        <v>1</v>
      </c>
      <c r="F734" s="240" t="s">
        <v>967</v>
      </c>
      <c r="G734" s="238"/>
      <c r="H734" s="241">
        <v>2.5</v>
      </c>
      <c r="I734" s="242"/>
      <c r="J734" s="238"/>
      <c r="K734" s="238"/>
      <c r="L734" s="243"/>
      <c r="M734" s="244"/>
      <c r="N734" s="245"/>
      <c r="O734" s="245"/>
      <c r="P734" s="245"/>
      <c r="Q734" s="245"/>
      <c r="R734" s="245"/>
      <c r="S734" s="245"/>
      <c r="T734" s="246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7" t="s">
        <v>145</v>
      </c>
      <c r="AU734" s="247" t="s">
        <v>143</v>
      </c>
      <c r="AV734" s="14" t="s">
        <v>143</v>
      </c>
      <c r="AW734" s="14" t="s">
        <v>30</v>
      </c>
      <c r="AX734" s="14" t="s">
        <v>78</v>
      </c>
      <c r="AY734" s="247" t="s">
        <v>135</v>
      </c>
    </row>
    <row r="735" s="2" customFormat="1" ht="16.5" customHeight="1">
      <c r="A735" s="38"/>
      <c r="B735" s="39"/>
      <c r="C735" s="212" t="s">
        <v>968</v>
      </c>
      <c r="D735" s="212" t="s">
        <v>138</v>
      </c>
      <c r="E735" s="213" t="s">
        <v>969</v>
      </c>
      <c r="F735" s="214" t="s">
        <v>970</v>
      </c>
      <c r="G735" s="215" t="s">
        <v>157</v>
      </c>
      <c r="H735" s="216">
        <v>20</v>
      </c>
      <c r="I735" s="217"/>
      <c r="J735" s="218">
        <f>ROUND(I735*H735,2)</f>
        <v>0</v>
      </c>
      <c r="K735" s="219"/>
      <c r="L735" s="44"/>
      <c r="M735" s="220" t="s">
        <v>1</v>
      </c>
      <c r="N735" s="221" t="s">
        <v>39</v>
      </c>
      <c r="O735" s="91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4" t="s">
        <v>253</v>
      </c>
      <c r="AT735" s="224" t="s">
        <v>138</v>
      </c>
      <c r="AU735" s="224" t="s">
        <v>143</v>
      </c>
      <c r="AY735" s="17" t="s">
        <v>135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7" t="s">
        <v>143</v>
      </c>
      <c r="BK735" s="225">
        <f>ROUND(I735*H735,2)</f>
        <v>0</v>
      </c>
      <c r="BL735" s="17" t="s">
        <v>253</v>
      </c>
      <c r="BM735" s="224" t="s">
        <v>971</v>
      </c>
    </row>
    <row r="736" s="14" customFormat="1">
      <c r="A736" s="14"/>
      <c r="B736" s="237"/>
      <c r="C736" s="238"/>
      <c r="D736" s="228" t="s">
        <v>145</v>
      </c>
      <c r="E736" s="239" t="s">
        <v>1</v>
      </c>
      <c r="F736" s="240" t="s">
        <v>273</v>
      </c>
      <c r="G736" s="238"/>
      <c r="H736" s="241">
        <v>20</v>
      </c>
      <c r="I736" s="242"/>
      <c r="J736" s="238"/>
      <c r="K736" s="238"/>
      <c r="L736" s="243"/>
      <c r="M736" s="244"/>
      <c r="N736" s="245"/>
      <c r="O736" s="245"/>
      <c r="P736" s="245"/>
      <c r="Q736" s="245"/>
      <c r="R736" s="245"/>
      <c r="S736" s="245"/>
      <c r="T736" s="246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7" t="s">
        <v>145</v>
      </c>
      <c r="AU736" s="247" t="s">
        <v>143</v>
      </c>
      <c r="AV736" s="14" t="s">
        <v>143</v>
      </c>
      <c r="AW736" s="14" t="s">
        <v>30</v>
      </c>
      <c r="AX736" s="14" t="s">
        <v>78</v>
      </c>
      <c r="AY736" s="247" t="s">
        <v>135</v>
      </c>
    </row>
    <row r="737" s="2" customFormat="1" ht="24.15" customHeight="1">
      <c r="A737" s="38"/>
      <c r="B737" s="39"/>
      <c r="C737" s="259" t="s">
        <v>972</v>
      </c>
      <c r="D737" s="259" t="s">
        <v>149</v>
      </c>
      <c r="E737" s="260" t="s">
        <v>973</v>
      </c>
      <c r="F737" s="261" t="s">
        <v>974</v>
      </c>
      <c r="G737" s="262" t="s">
        <v>157</v>
      </c>
      <c r="H737" s="263">
        <v>20</v>
      </c>
      <c r="I737" s="264"/>
      <c r="J737" s="265">
        <f>ROUND(I737*H737,2)</f>
        <v>0</v>
      </c>
      <c r="K737" s="266"/>
      <c r="L737" s="267"/>
      <c r="M737" s="268" t="s">
        <v>1</v>
      </c>
      <c r="N737" s="269" t="s">
        <v>39</v>
      </c>
      <c r="O737" s="91"/>
      <c r="P737" s="222">
        <f>O737*H737</f>
        <v>0</v>
      </c>
      <c r="Q737" s="222">
        <v>9.0000000000000006E-05</v>
      </c>
      <c r="R737" s="222">
        <f>Q737*H737</f>
        <v>0.0018000000000000002</v>
      </c>
      <c r="S737" s="222">
        <v>0</v>
      </c>
      <c r="T737" s="223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4" t="s">
        <v>332</v>
      </c>
      <c r="AT737" s="224" t="s">
        <v>149</v>
      </c>
      <c r="AU737" s="224" t="s">
        <v>143</v>
      </c>
      <c r="AY737" s="17" t="s">
        <v>135</v>
      </c>
      <c r="BE737" s="225">
        <f>IF(N737="základní",J737,0)</f>
        <v>0</v>
      </c>
      <c r="BF737" s="225">
        <f>IF(N737="snížená",J737,0)</f>
        <v>0</v>
      </c>
      <c r="BG737" s="225">
        <f>IF(N737="zákl. přenesená",J737,0)</f>
        <v>0</v>
      </c>
      <c r="BH737" s="225">
        <f>IF(N737="sníž. přenesená",J737,0)</f>
        <v>0</v>
      </c>
      <c r="BI737" s="225">
        <f>IF(N737="nulová",J737,0)</f>
        <v>0</v>
      </c>
      <c r="BJ737" s="17" t="s">
        <v>143</v>
      </c>
      <c r="BK737" s="225">
        <f>ROUND(I737*H737,2)</f>
        <v>0</v>
      </c>
      <c r="BL737" s="17" t="s">
        <v>253</v>
      </c>
      <c r="BM737" s="224" t="s">
        <v>975</v>
      </c>
    </row>
    <row r="738" s="14" customFormat="1">
      <c r="A738" s="14"/>
      <c r="B738" s="237"/>
      <c r="C738" s="238"/>
      <c r="D738" s="228" t="s">
        <v>145</v>
      </c>
      <c r="E738" s="239" t="s">
        <v>1</v>
      </c>
      <c r="F738" s="240" t="s">
        <v>273</v>
      </c>
      <c r="G738" s="238"/>
      <c r="H738" s="241">
        <v>20</v>
      </c>
      <c r="I738" s="242"/>
      <c r="J738" s="238"/>
      <c r="K738" s="238"/>
      <c r="L738" s="243"/>
      <c r="M738" s="244"/>
      <c r="N738" s="245"/>
      <c r="O738" s="245"/>
      <c r="P738" s="245"/>
      <c r="Q738" s="245"/>
      <c r="R738" s="245"/>
      <c r="S738" s="245"/>
      <c r="T738" s="24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7" t="s">
        <v>145</v>
      </c>
      <c r="AU738" s="247" t="s">
        <v>143</v>
      </c>
      <c r="AV738" s="14" t="s">
        <v>143</v>
      </c>
      <c r="AW738" s="14" t="s">
        <v>30</v>
      </c>
      <c r="AX738" s="14" t="s">
        <v>78</v>
      </c>
      <c r="AY738" s="247" t="s">
        <v>135</v>
      </c>
    </row>
    <row r="739" s="2" customFormat="1" ht="21.75" customHeight="1">
      <c r="A739" s="38"/>
      <c r="B739" s="39"/>
      <c r="C739" s="212" t="s">
        <v>976</v>
      </c>
      <c r="D739" s="212" t="s">
        <v>138</v>
      </c>
      <c r="E739" s="213" t="s">
        <v>977</v>
      </c>
      <c r="F739" s="214" t="s">
        <v>978</v>
      </c>
      <c r="G739" s="215" t="s">
        <v>157</v>
      </c>
      <c r="H739" s="216">
        <v>24</v>
      </c>
      <c r="I739" s="217"/>
      <c r="J739" s="218">
        <f>ROUND(I739*H739,2)</f>
        <v>0</v>
      </c>
      <c r="K739" s="219"/>
      <c r="L739" s="44"/>
      <c r="M739" s="220" t="s">
        <v>1</v>
      </c>
      <c r="N739" s="221" t="s">
        <v>39</v>
      </c>
      <c r="O739" s="91"/>
      <c r="P739" s="222">
        <f>O739*H739</f>
        <v>0</v>
      </c>
      <c r="Q739" s="222">
        <v>0</v>
      </c>
      <c r="R739" s="222">
        <f>Q739*H739</f>
        <v>0</v>
      </c>
      <c r="S739" s="222">
        <v>0</v>
      </c>
      <c r="T739" s="223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24" t="s">
        <v>253</v>
      </c>
      <c r="AT739" s="224" t="s">
        <v>138</v>
      </c>
      <c r="AU739" s="224" t="s">
        <v>143</v>
      </c>
      <c r="AY739" s="17" t="s">
        <v>135</v>
      </c>
      <c r="BE739" s="225">
        <f>IF(N739="základní",J739,0)</f>
        <v>0</v>
      </c>
      <c r="BF739" s="225">
        <f>IF(N739="snížená",J739,0)</f>
        <v>0</v>
      </c>
      <c r="BG739" s="225">
        <f>IF(N739="zákl. přenesená",J739,0)</f>
        <v>0</v>
      </c>
      <c r="BH739" s="225">
        <f>IF(N739="sníž. přenesená",J739,0)</f>
        <v>0</v>
      </c>
      <c r="BI739" s="225">
        <f>IF(N739="nulová",J739,0)</f>
        <v>0</v>
      </c>
      <c r="BJ739" s="17" t="s">
        <v>143</v>
      </c>
      <c r="BK739" s="225">
        <f>ROUND(I739*H739,2)</f>
        <v>0</v>
      </c>
      <c r="BL739" s="17" t="s">
        <v>253</v>
      </c>
      <c r="BM739" s="224" t="s">
        <v>979</v>
      </c>
    </row>
    <row r="740" s="14" customFormat="1">
      <c r="A740" s="14"/>
      <c r="B740" s="237"/>
      <c r="C740" s="238"/>
      <c r="D740" s="228" t="s">
        <v>145</v>
      </c>
      <c r="E740" s="239" t="s">
        <v>1</v>
      </c>
      <c r="F740" s="240" t="s">
        <v>980</v>
      </c>
      <c r="G740" s="238"/>
      <c r="H740" s="241">
        <v>24</v>
      </c>
      <c r="I740" s="242"/>
      <c r="J740" s="238"/>
      <c r="K740" s="238"/>
      <c r="L740" s="243"/>
      <c r="M740" s="244"/>
      <c r="N740" s="245"/>
      <c r="O740" s="245"/>
      <c r="P740" s="245"/>
      <c r="Q740" s="245"/>
      <c r="R740" s="245"/>
      <c r="S740" s="245"/>
      <c r="T740" s="24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7" t="s">
        <v>145</v>
      </c>
      <c r="AU740" s="247" t="s">
        <v>143</v>
      </c>
      <c r="AV740" s="14" t="s">
        <v>143</v>
      </c>
      <c r="AW740" s="14" t="s">
        <v>30</v>
      </c>
      <c r="AX740" s="14" t="s">
        <v>78</v>
      </c>
      <c r="AY740" s="247" t="s">
        <v>135</v>
      </c>
    </row>
    <row r="741" s="2" customFormat="1" ht="16.5" customHeight="1">
      <c r="A741" s="38"/>
      <c r="B741" s="39"/>
      <c r="C741" s="259" t="s">
        <v>981</v>
      </c>
      <c r="D741" s="259" t="s">
        <v>149</v>
      </c>
      <c r="E741" s="260" t="s">
        <v>982</v>
      </c>
      <c r="F741" s="261" t="s">
        <v>983</v>
      </c>
      <c r="G741" s="262" t="s">
        <v>157</v>
      </c>
      <c r="H741" s="263">
        <v>24</v>
      </c>
      <c r="I741" s="264"/>
      <c r="J741" s="265">
        <f>ROUND(I741*H741,2)</f>
        <v>0</v>
      </c>
      <c r="K741" s="266"/>
      <c r="L741" s="267"/>
      <c r="M741" s="268" t="s">
        <v>1</v>
      </c>
      <c r="N741" s="269" t="s">
        <v>39</v>
      </c>
      <c r="O741" s="91"/>
      <c r="P741" s="222">
        <f>O741*H741</f>
        <v>0</v>
      </c>
      <c r="Q741" s="222">
        <v>2.0000000000000002E-05</v>
      </c>
      <c r="R741" s="222">
        <f>Q741*H741</f>
        <v>0.00048000000000000007</v>
      </c>
      <c r="S741" s="222">
        <v>0</v>
      </c>
      <c r="T741" s="223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24" t="s">
        <v>332</v>
      </c>
      <c r="AT741" s="224" t="s">
        <v>149</v>
      </c>
      <c r="AU741" s="224" t="s">
        <v>143</v>
      </c>
      <c r="AY741" s="17" t="s">
        <v>135</v>
      </c>
      <c r="BE741" s="225">
        <f>IF(N741="základní",J741,0)</f>
        <v>0</v>
      </c>
      <c r="BF741" s="225">
        <f>IF(N741="snížená",J741,0)</f>
        <v>0</v>
      </c>
      <c r="BG741" s="225">
        <f>IF(N741="zákl. přenesená",J741,0)</f>
        <v>0</v>
      </c>
      <c r="BH741" s="225">
        <f>IF(N741="sníž. přenesená",J741,0)</f>
        <v>0</v>
      </c>
      <c r="BI741" s="225">
        <f>IF(N741="nulová",J741,0)</f>
        <v>0</v>
      </c>
      <c r="BJ741" s="17" t="s">
        <v>143</v>
      </c>
      <c r="BK741" s="225">
        <f>ROUND(I741*H741,2)</f>
        <v>0</v>
      </c>
      <c r="BL741" s="17" t="s">
        <v>253</v>
      </c>
      <c r="BM741" s="224" t="s">
        <v>984</v>
      </c>
    </row>
    <row r="742" s="14" customFormat="1">
      <c r="A742" s="14"/>
      <c r="B742" s="237"/>
      <c r="C742" s="238"/>
      <c r="D742" s="228" t="s">
        <v>145</v>
      </c>
      <c r="E742" s="239" t="s">
        <v>1</v>
      </c>
      <c r="F742" s="240" t="s">
        <v>980</v>
      </c>
      <c r="G742" s="238"/>
      <c r="H742" s="241">
        <v>24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6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7" t="s">
        <v>145</v>
      </c>
      <c r="AU742" s="247" t="s">
        <v>143</v>
      </c>
      <c r="AV742" s="14" t="s">
        <v>143</v>
      </c>
      <c r="AW742" s="14" t="s">
        <v>30</v>
      </c>
      <c r="AX742" s="14" t="s">
        <v>78</v>
      </c>
      <c r="AY742" s="247" t="s">
        <v>135</v>
      </c>
    </row>
    <row r="743" s="2" customFormat="1" ht="24.15" customHeight="1">
      <c r="A743" s="38"/>
      <c r="B743" s="39"/>
      <c r="C743" s="212" t="s">
        <v>985</v>
      </c>
      <c r="D743" s="212" t="s">
        <v>138</v>
      </c>
      <c r="E743" s="213" t="s">
        <v>986</v>
      </c>
      <c r="F743" s="214" t="s">
        <v>987</v>
      </c>
      <c r="G743" s="215" t="s">
        <v>328</v>
      </c>
      <c r="H743" s="216">
        <v>211</v>
      </c>
      <c r="I743" s="217"/>
      <c r="J743" s="218">
        <f>ROUND(I743*H743,2)</f>
        <v>0</v>
      </c>
      <c r="K743" s="219"/>
      <c r="L743" s="44"/>
      <c r="M743" s="220" t="s">
        <v>1</v>
      </c>
      <c r="N743" s="221" t="s">
        <v>39</v>
      </c>
      <c r="O743" s="91"/>
      <c r="P743" s="222">
        <f>O743*H743</f>
        <v>0</v>
      </c>
      <c r="Q743" s="222">
        <v>0</v>
      </c>
      <c r="R743" s="222">
        <f>Q743*H743</f>
        <v>0</v>
      </c>
      <c r="S743" s="222">
        <v>0</v>
      </c>
      <c r="T743" s="223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24" t="s">
        <v>253</v>
      </c>
      <c r="AT743" s="224" t="s">
        <v>138</v>
      </c>
      <c r="AU743" s="224" t="s">
        <v>143</v>
      </c>
      <c r="AY743" s="17" t="s">
        <v>135</v>
      </c>
      <c r="BE743" s="225">
        <f>IF(N743="základní",J743,0)</f>
        <v>0</v>
      </c>
      <c r="BF743" s="225">
        <f>IF(N743="snížená",J743,0)</f>
        <v>0</v>
      </c>
      <c r="BG743" s="225">
        <f>IF(N743="zákl. přenesená",J743,0)</f>
        <v>0</v>
      </c>
      <c r="BH743" s="225">
        <f>IF(N743="sníž. přenesená",J743,0)</f>
        <v>0</v>
      </c>
      <c r="BI743" s="225">
        <f>IF(N743="nulová",J743,0)</f>
        <v>0</v>
      </c>
      <c r="BJ743" s="17" t="s">
        <v>143</v>
      </c>
      <c r="BK743" s="225">
        <f>ROUND(I743*H743,2)</f>
        <v>0</v>
      </c>
      <c r="BL743" s="17" t="s">
        <v>253</v>
      </c>
      <c r="BM743" s="224" t="s">
        <v>988</v>
      </c>
    </row>
    <row r="744" s="14" customFormat="1">
      <c r="A744" s="14"/>
      <c r="B744" s="237"/>
      <c r="C744" s="238"/>
      <c r="D744" s="228" t="s">
        <v>145</v>
      </c>
      <c r="E744" s="239" t="s">
        <v>1</v>
      </c>
      <c r="F744" s="240" t="s">
        <v>989</v>
      </c>
      <c r="G744" s="238"/>
      <c r="H744" s="241">
        <v>211</v>
      </c>
      <c r="I744" s="242"/>
      <c r="J744" s="238"/>
      <c r="K744" s="238"/>
      <c r="L744" s="243"/>
      <c r="M744" s="244"/>
      <c r="N744" s="245"/>
      <c r="O744" s="245"/>
      <c r="P744" s="245"/>
      <c r="Q744" s="245"/>
      <c r="R744" s="245"/>
      <c r="S744" s="245"/>
      <c r="T744" s="24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7" t="s">
        <v>145</v>
      </c>
      <c r="AU744" s="247" t="s">
        <v>143</v>
      </c>
      <c r="AV744" s="14" t="s">
        <v>143</v>
      </c>
      <c r="AW744" s="14" t="s">
        <v>30</v>
      </c>
      <c r="AX744" s="14" t="s">
        <v>78</v>
      </c>
      <c r="AY744" s="247" t="s">
        <v>135</v>
      </c>
    </row>
    <row r="745" s="2" customFormat="1" ht="24.15" customHeight="1">
      <c r="A745" s="38"/>
      <c r="B745" s="39"/>
      <c r="C745" s="259" t="s">
        <v>990</v>
      </c>
      <c r="D745" s="259" t="s">
        <v>149</v>
      </c>
      <c r="E745" s="260" t="s">
        <v>991</v>
      </c>
      <c r="F745" s="261" t="s">
        <v>992</v>
      </c>
      <c r="G745" s="262" t="s">
        <v>328</v>
      </c>
      <c r="H745" s="263">
        <v>102</v>
      </c>
      <c r="I745" s="264"/>
      <c r="J745" s="265">
        <f>ROUND(I745*H745,2)</f>
        <v>0</v>
      </c>
      <c r="K745" s="266"/>
      <c r="L745" s="267"/>
      <c r="M745" s="268" t="s">
        <v>1</v>
      </c>
      <c r="N745" s="269" t="s">
        <v>39</v>
      </c>
      <c r="O745" s="91"/>
      <c r="P745" s="222">
        <f>O745*H745</f>
        <v>0</v>
      </c>
      <c r="Q745" s="222">
        <v>1.0000000000000001E-05</v>
      </c>
      <c r="R745" s="222">
        <f>Q745*H745</f>
        <v>0.0010200000000000001</v>
      </c>
      <c r="S745" s="222">
        <v>0</v>
      </c>
      <c r="T745" s="223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24" t="s">
        <v>332</v>
      </c>
      <c r="AT745" s="224" t="s">
        <v>149</v>
      </c>
      <c r="AU745" s="224" t="s">
        <v>143</v>
      </c>
      <c r="AY745" s="17" t="s">
        <v>135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7" t="s">
        <v>143</v>
      </c>
      <c r="BK745" s="225">
        <f>ROUND(I745*H745,2)</f>
        <v>0</v>
      </c>
      <c r="BL745" s="17" t="s">
        <v>253</v>
      </c>
      <c r="BM745" s="224" t="s">
        <v>993</v>
      </c>
    </row>
    <row r="746" s="13" customFormat="1">
      <c r="A746" s="13"/>
      <c r="B746" s="226"/>
      <c r="C746" s="227"/>
      <c r="D746" s="228" t="s">
        <v>145</v>
      </c>
      <c r="E746" s="229" t="s">
        <v>1</v>
      </c>
      <c r="F746" s="230" t="s">
        <v>994</v>
      </c>
      <c r="G746" s="227"/>
      <c r="H746" s="229" t="s">
        <v>1</v>
      </c>
      <c r="I746" s="231"/>
      <c r="J746" s="227"/>
      <c r="K746" s="227"/>
      <c r="L746" s="232"/>
      <c r="M746" s="233"/>
      <c r="N746" s="234"/>
      <c r="O746" s="234"/>
      <c r="P746" s="234"/>
      <c r="Q746" s="234"/>
      <c r="R746" s="234"/>
      <c r="S746" s="234"/>
      <c r="T746" s="23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6" t="s">
        <v>145</v>
      </c>
      <c r="AU746" s="236" t="s">
        <v>143</v>
      </c>
      <c r="AV746" s="13" t="s">
        <v>78</v>
      </c>
      <c r="AW746" s="13" t="s">
        <v>30</v>
      </c>
      <c r="AX746" s="13" t="s">
        <v>73</v>
      </c>
      <c r="AY746" s="236" t="s">
        <v>135</v>
      </c>
    </row>
    <row r="747" s="13" customFormat="1">
      <c r="A747" s="13"/>
      <c r="B747" s="226"/>
      <c r="C747" s="227"/>
      <c r="D747" s="228" t="s">
        <v>145</v>
      </c>
      <c r="E747" s="229" t="s">
        <v>1</v>
      </c>
      <c r="F747" s="230" t="s">
        <v>995</v>
      </c>
      <c r="G747" s="227"/>
      <c r="H747" s="229" t="s">
        <v>1</v>
      </c>
      <c r="I747" s="231"/>
      <c r="J747" s="227"/>
      <c r="K747" s="227"/>
      <c r="L747" s="232"/>
      <c r="M747" s="233"/>
      <c r="N747" s="234"/>
      <c r="O747" s="234"/>
      <c r="P747" s="234"/>
      <c r="Q747" s="234"/>
      <c r="R747" s="234"/>
      <c r="S747" s="234"/>
      <c r="T747" s="235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6" t="s">
        <v>145</v>
      </c>
      <c r="AU747" s="236" t="s">
        <v>143</v>
      </c>
      <c r="AV747" s="13" t="s">
        <v>78</v>
      </c>
      <c r="AW747" s="13" t="s">
        <v>30</v>
      </c>
      <c r="AX747" s="13" t="s">
        <v>73</v>
      </c>
      <c r="AY747" s="236" t="s">
        <v>135</v>
      </c>
    </row>
    <row r="748" s="13" customFormat="1">
      <c r="A748" s="13"/>
      <c r="B748" s="226"/>
      <c r="C748" s="227"/>
      <c r="D748" s="228" t="s">
        <v>145</v>
      </c>
      <c r="E748" s="229" t="s">
        <v>1</v>
      </c>
      <c r="F748" s="230" t="s">
        <v>996</v>
      </c>
      <c r="G748" s="227"/>
      <c r="H748" s="229" t="s">
        <v>1</v>
      </c>
      <c r="I748" s="231"/>
      <c r="J748" s="227"/>
      <c r="K748" s="227"/>
      <c r="L748" s="232"/>
      <c r="M748" s="233"/>
      <c r="N748" s="234"/>
      <c r="O748" s="234"/>
      <c r="P748" s="234"/>
      <c r="Q748" s="234"/>
      <c r="R748" s="234"/>
      <c r="S748" s="234"/>
      <c r="T748" s="235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6" t="s">
        <v>145</v>
      </c>
      <c r="AU748" s="236" t="s">
        <v>143</v>
      </c>
      <c r="AV748" s="13" t="s">
        <v>78</v>
      </c>
      <c r="AW748" s="13" t="s">
        <v>30</v>
      </c>
      <c r="AX748" s="13" t="s">
        <v>73</v>
      </c>
      <c r="AY748" s="236" t="s">
        <v>135</v>
      </c>
    </row>
    <row r="749" s="14" customFormat="1">
      <c r="A749" s="14"/>
      <c r="B749" s="237"/>
      <c r="C749" s="238"/>
      <c r="D749" s="228" t="s">
        <v>145</v>
      </c>
      <c r="E749" s="239" t="s">
        <v>1</v>
      </c>
      <c r="F749" s="240" t="s">
        <v>248</v>
      </c>
      <c r="G749" s="238"/>
      <c r="H749" s="241">
        <v>15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7" t="s">
        <v>145</v>
      </c>
      <c r="AU749" s="247" t="s">
        <v>143</v>
      </c>
      <c r="AV749" s="14" t="s">
        <v>143</v>
      </c>
      <c r="AW749" s="14" t="s">
        <v>30</v>
      </c>
      <c r="AX749" s="14" t="s">
        <v>73</v>
      </c>
      <c r="AY749" s="247" t="s">
        <v>135</v>
      </c>
    </row>
    <row r="750" s="13" customFormat="1">
      <c r="A750" s="13"/>
      <c r="B750" s="226"/>
      <c r="C750" s="227"/>
      <c r="D750" s="228" t="s">
        <v>145</v>
      </c>
      <c r="E750" s="229" t="s">
        <v>1</v>
      </c>
      <c r="F750" s="230" t="s">
        <v>354</v>
      </c>
      <c r="G750" s="227"/>
      <c r="H750" s="229" t="s">
        <v>1</v>
      </c>
      <c r="I750" s="231"/>
      <c r="J750" s="227"/>
      <c r="K750" s="227"/>
      <c r="L750" s="232"/>
      <c r="M750" s="233"/>
      <c r="N750" s="234"/>
      <c r="O750" s="234"/>
      <c r="P750" s="234"/>
      <c r="Q750" s="234"/>
      <c r="R750" s="234"/>
      <c r="S750" s="234"/>
      <c r="T750" s="23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6" t="s">
        <v>145</v>
      </c>
      <c r="AU750" s="236" t="s">
        <v>143</v>
      </c>
      <c r="AV750" s="13" t="s">
        <v>78</v>
      </c>
      <c r="AW750" s="13" t="s">
        <v>30</v>
      </c>
      <c r="AX750" s="13" t="s">
        <v>73</v>
      </c>
      <c r="AY750" s="236" t="s">
        <v>135</v>
      </c>
    </row>
    <row r="751" s="14" customFormat="1">
      <c r="A751" s="14"/>
      <c r="B751" s="237"/>
      <c r="C751" s="238"/>
      <c r="D751" s="228" t="s">
        <v>145</v>
      </c>
      <c r="E751" s="239" t="s">
        <v>1</v>
      </c>
      <c r="F751" s="240" t="s">
        <v>179</v>
      </c>
      <c r="G751" s="238"/>
      <c r="H751" s="241">
        <v>7</v>
      </c>
      <c r="I751" s="242"/>
      <c r="J751" s="238"/>
      <c r="K751" s="238"/>
      <c r="L751" s="243"/>
      <c r="M751" s="244"/>
      <c r="N751" s="245"/>
      <c r="O751" s="245"/>
      <c r="P751" s="245"/>
      <c r="Q751" s="245"/>
      <c r="R751" s="245"/>
      <c r="S751" s="245"/>
      <c r="T751" s="246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7" t="s">
        <v>145</v>
      </c>
      <c r="AU751" s="247" t="s">
        <v>143</v>
      </c>
      <c r="AV751" s="14" t="s">
        <v>143</v>
      </c>
      <c r="AW751" s="14" t="s">
        <v>30</v>
      </c>
      <c r="AX751" s="14" t="s">
        <v>73</v>
      </c>
      <c r="AY751" s="247" t="s">
        <v>135</v>
      </c>
    </row>
    <row r="752" s="13" customFormat="1">
      <c r="A752" s="13"/>
      <c r="B752" s="226"/>
      <c r="C752" s="227"/>
      <c r="D752" s="228" t="s">
        <v>145</v>
      </c>
      <c r="E752" s="229" t="s">
        <v>1</v>
      </c>
      <c r="F752" s="230" t="s">
        <v>444</v>
      </c>
      <c r="G752" s="227"/>
      <c r="H752" s="229" t="s">
        <v>1</v>
      </c>
      <c r="I752" s="231"/>
      <c r="J752" s="227"/>
      <c r="K752" s="227"/>
      <c r="L752" s="232"/>
      <c r="M752" s="233"/>
      <c r="N752" s="234"/>
      <c r="O752" s="234"/>
      <c r="P752" s="234"/>
      <c r="Q752" s="234"/>
      <c r="R752" s="234"/>
      <c r="S752" s="234"/>
      <c r="T752" s="23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6" t="s">
        <v>145</v>
      </c>
      <c r="AU752" s="236" t="s">
        <v>143</v>
      </c>
      <c r="AV752" s="13" t="s">
        <v>78</v>
      </c>
      <c r="AW752" s="13" t="s">
        <v>30</v>
      </c>
      <c r="AX752" s="13" t="s">
        <v>73</v>
      </c>
      <c r="AY752" s="236" t="s">
        <v>135</v>
      </c>
    </row>
    <row r="753" s="14" customFormat="1">
      <c r="A753" s="14"/>
      <c r="B753" s="237"/>
      <c r="C753" s="238"/>
      <c r="D753" s="228" t="s">
        <v>145</v>
      </c>
      <c r="E753" s="239" t="s">
        <v>1</v>
      </c>
      <c r="F753" s="240" t="s">
        <v>8</v>
      </c>
      <c r="G753" s="238"/>
      <c r="H753" s="241">
        <v>12</v>
      </c>
      <c r="I753" s="242"/>
      <c r="J753" s="238"/>
      <c r="K753" s="238"/>
      <c r="L753" s="243"/>
      <c r="M753" s="244"/>
      <c r="N753" s="245"/>
      <c r="O753" s="245"/>
      <c r="P753" s="245"/>
      <c r="Q753" s="245"/>
      <c r="R753" s="245"/>
      <c r="S753" s="245"/>
      <c r="T753" s="24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7" t="s">
        <v>145</v>
      </c>
      <c r="AU753" s="247" t="s">
        <v>143</v>
      </c>
      <c r="AV753" s="14" t="s">
        <v>143</v>
      </c>
      <c r="AW753" s="14" t="s">
        <v>30</v>
      </c>
      <c r="AX753" s="14" t="s">
        <v>73</v>
      </c>
      <c r="AY753" s="247" t="s">
        <v>135</v>
      </c>
    </row>
    <row r="754" s="13" customFormat="1">
      <c r="A754" s="13"/>
      <c r="B754" s="226"/>
      <c r="C754" s="227"/>
      <c r="D754" s="228" t="s">
        <v>145</v>
      </c>
      <c r="E754" s="229" t="s">
        <v>1</v>
      </c>
      <c r="F754" s="230" t="s">
        <v>997</v>
      </c>
      <c r="G754" s="227"/>
      <c r="H754" s="229" t="s">
        <v>1</v>
      </c>
      <c r="I754" s="231"/>
      <c r="J754" s="227"/>
      <c r="K754" s="227"/>
      <c r="L754" s="232"/>
      <c r="M754" s="233"/>
      <c r="N754" s="234"/>
      <c r="O754" s="234"/>
      <c r="P754" s="234"/>
      <c r="Q754" s="234"/>
      <c r="R754" s="234"/>
      <c r="S754" s="234"/>
      <c r="T754" s="23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6" t="s">
        <v>145</v>
      </c>
      <c r="AU754" s="236" t="s">
        <v>143</v>
      </c>
      <c r="AV754" s="13" t="s">
        <v>78</v>
      </c>
      <c r="AW754" s="13" t="s">
        <v>30</v>
      </c>
      <c r="AX754" s="13" t="s">
        <v>73</v>
      </c>
      <c r="AY754" s="236" t="s">
        <v>135</v>
      </c>
    </row>
    <row r="755" s="13" customFormat="1">
      <c r="A755" s="13"/>
      <c r="B755" s="226"/>
      <c r="C755" s="227"/>
      <c r="D755" s="228" t="s">
        <v>145</v>
      </c>
      <c r="E755" s="229" t="s">
        <v>1</v>
      </c>
      <c r="F755" s="230" t="s">
        <v>381</v>
      </c>
      <c r="G755" s="227"/>
      <c r="H755" s="229" t="s">
        <v>1</v>
      </c>
      <c r="I755" s="231"/>
      <c r="J755" s="227"/>
      <c r="K755" s="227"/>
      <c r="L755" s="232"/>
      <c r="M755" s="233"/>
      <c r="N755" s="234"/>
      <c r="O755" s="234"/>
      <c r="P755" s="234"/>
      <c r="Q755" s="234"/>
      <c r="R755" s="234"/>
      <c r="S755" s="234"/>
      <c r="T755" s="235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6" t="s">
        <v>145</v>
      </c>
      <c r="AU755" s="236" t="s">
        <v>143</v>
      </c>
      <c r="AV755" s="13" t="s">
        <v>78</v>
      </c>
      <c r="AW755" s="13" t="s">
        <v>30</v>
      </c>
      <c r="AX755" s="13" t="s">
        <v>73</v>
      </c>
      <c r="AY755" s="236" t="s">
        <v>135</v>
      </c>
    </row>
    <row r="756" s="14" customFormat="1">
      <c r="A756" s="14"/>
      <c r="B756" s="237"/>
      <c r="C756" s="238"/>
      <c r="D756" s="228" t="s">
        <v>145</v>
      </c>
      <c r="E756" s="239" t="s">
        <v>1</v>
      </c>
      <c r="F756" s="240" t="s">
        <v>263</v>
      </c>
      <c r="G756" s="238"/>
      <c r="H756" s="241">
        <v>18</v>
      </c>
      <c r="I756" s="242"/>
      <c r="J756" s="238"/>
      <c r="K756" s="238"/>
      <c r="L756" s="243"/>
      <c r="M756" s="244"/>
      <c r="N756" s="245"/>
      <c r="O756" s="245"/>
      <c r="P756" s="245"/>
      <c r="Q756" s="245"/>
      <c r="R756" s="245"/>
      <c r="S756" s="245"/>
      <c r="T756" s="246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7" t="s">
        <v>145</v>
      </c>
      <c r="AU756" s="247" t="s">
        <v>143</v>
      </c>
      <c r="AV756" s="14" t="s">
        <v>143</v>
      </c>
      <c r="AW756" s="14" t="s">
        <v>30</v>
      </c>
      <c r="AX756" s="14" t="s">
        <v>73</v>
      </c>
      <c r="AY756" s="247" t="s">
        <v>135</v>
      </c>
    </row>
    <row r="757" s="13" customFormat="1">
      <c r="A757" s="13"/>
      <c r="B757" s="226"/>
      <c r="C757" s="227"/>
      <c r="D757" s="228" t="s">
        <v>145</v>
      </c>
      <c r="E757" s="229" t="s">
        <v>1</v>
      </c>
      <c r="F757" s="230" t="s">
        <v>998</v>
      </c>
      <c r="G757" s="227"/>
      <c r="H757" s="229" t="s">
        <v>1</v>
      </c>
      <c r="I757" s="231"/>
      <c r="J757" s="227"/>
      <c r="K757" s="227"/>
      <c r="L757" s="232"/>
      <c r="M757" s="233"/>
      <c r="N757" s="234"/>
      <c r="O757" s="234"/>
      <c r="P757" s="234"/>
      <c r="Q757" s="234"/>
      <c r="R757" s="234"/>
      <c r="S757" s="234"/>
      <c r="T757" s="23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6" t="s">
        <v>145</v>
      </c>
      <c r="AU757" s="236" t="s">
        <v>143</v>
      </c>
      <c r="AV757" s="13" t="s">
        <v>78</v>
      </c>
      <c r="AW757" s="13" t="s">
        <v>30</v>
      </c>
      <c r="AX757" s="13" t="s">
        <v>73</v>
      </c>
      <c r="AY757" s="236" t="s">
        <v>135</v>
      </c>
    </row>
    <row r="758" s="14" customFormat="1">
      <c r="A758" s="14"/>
      <c r="B758" s="237"/>
      <c r="C758" s="238"/>
      <c r="D758" s="228" t="s">
        <v>145</v>
      </c>
      <c r="E758" s="239" t="s">
        <v>1</v>
      </c>
      <c r="F758" s="240" t="s">
        <v>240</v>
      </c>
      <c r="G758" s="238"/>
      <c r="H758" s="241">
        <v>13</v>
      </c>
      <c r="I758" s="242"/>
      <c r="J758" s="238"/>
      <c r="K758" s="238"/>
      <c r="L758" s="243"/>
      <c r="M758" s="244"/>
      <c r="N758" s="245"/>
      <c r="O758" s="245"/>
      <c r="P758" s="245"/>
      <c r="Q758" s="245"/>
      <c r="R758" s="245"/>
      <c r="S758" s="245"/>
      <c r="T758" s="246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7" t="s">
        <v>145</v>
      </c>
      <c r="AU758" s="247" t="s">
        <v>143</v>
      </c>
      <c r="AV758" s="14" t="s">
        <v>143</v>
      </c>
      <c r="AW758" s="14" t="s">
        <v>30</v>
      </c>
      <c r="AX758" s="14" t="s">
        <v>73</v>
      </c>
      <c r="AY758" s="247" t="s">
        <v>135</v>
      </c>
    </row>
    <row r="759" s="13" customFormat="1">
      <c r="A759" s="13"/>
      <c r="B759" s="226"/>
      <c r="C759" s="227"/>
      <c r="D759" s="228" t="s">
        <v>145</v>
      </c>
      <c r="E759" s="229" t="s">
        <v>1</v>
      </c>
      <c r="F759" s="230" t="s">
        <v>193</v>
      </c>
      <c r="G759" s="227"/>
      <c r="H759" s="229" t="s">
        <v>1</v>
      </c>
      <c r="I759" s="231"/>
      <c r="J759" s="227"/>
      <c r="K759" s="227"/>
      <c r="L759" s="232"/>
      <c r="M759" s="233"/>
      <c r="N759" s="234"/>
      <c r="O759" s="234"/>
      <c r="P759" s="234"/>
      <c r="Q759" s="234"/>
      <c r="R759" s="234"/>
      <c r="S759" s="234"/>
      <c r="T759" s="235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6" t="s">
        <v>145</v>
      </c>
      <c r="AU759" s="236" t="s">
        <v>143</v>
      </c>
      <c r="AV759" s="13" t="s">
        <v>78</v>
      </c>
      <c r="AW759" s="13" t="s">
        <v>30</v>
      </c>
      <c r="AX759" s="13" t="s">
        <v>73</v>
      </c>
      <c r="AY759" s="236" t="s">
        <v>135</v>
      </c>
    </row>
    <row r="760" s="14" customFormat="1">
      <c r="A760" s="14"/>
      <c r="B760" s="237"/>
      <c r="C760" s="238"/>
      <c r="D760" s="228" t="s">
        <v>145</v>
      </c>
      <c r="E760" s="239" t="s">
        <v>1</v>
      </c>
      <c r="F760" s="240" t="s">
        <v>273</v>
      </c>
      <c r="G760" s="238"/>
      <c r="H760" s="241">
        <v>20</v>
      </c>
      <c r="I760" s="242"/>
      <c r="J760" s="238"/>
      <c r="K760" s="238"/>
      <c r="L760" s="243"/>
      <c r="M760" s="244"/>
      <c r="N760" s="245"/>
      <c r="O760" s="245"/>
      <c r="P760" s="245"/>
      <c r="Q760" s="245"/>
      <c r="R760" s="245"/>
      <c r="S760" s="245"/>
      <c r="T760" s="246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7" t="s">
        <v>145</v>
      </c>
      <c r="AU760" s="247" t="s">
        <v>143</v>
      </c>
      <c r="AV760" s="14" t="s">
        <v>143</v>
      </c>
      <c r="AW760" s="14" t="s">
        <v>30</v>
      </c>
      <c r="AX760" s="14" t="s">
        <v>73</v>
      </c>
      <c r="AY760" s="247" t="s">
        <v>135</v>
      </c>
    </row>
    <row r="761" s="15" customFormat="1">
      <c r="A761" s="15"/>
      <c r="B761" s="248"/>
      <c r="C761" s="249"/>
      <c r="D761" s="228" t="s">
        <v>145</v>
      </c>
      <c r="E761" s="250" t="s">
        <v>1</v>
      </c>
      <c r="F761" s="251" t="s">
        <v>148</v>
      </c>
      <c r="G761" s="249"/>
      <c r="H761" s="252">
        <v>85</v>
      </c>
      <c r="I761" s="253"/>
      <c r="J761" s="249"/>
      <c r="K761" s="249"/>
      <c r="L761" s="254"/>
      <c r="M761" s="255"/>
      <c r="N761" s="256"/>
      <c r="O761" s="256"/>
      <c r="P761" s="256"/>
      <c r="Q761" s="256"/>
      <c r="R761" s="256"/>
      <c r="S761" s="256"/>
      <c r="T761" s="257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58" t="s">
        <v>145</v>
      </c>
      <c r="AU761" s="258" t="s">
        <v>143</v>
      </c>
      <c r="AV761" s="15" t="s">
        <v>142</v>
      </c>
      <c r="AW761" s="15" t="s">
        <v>30</v>
      </c>
      <c r="AX761" s="15" t="s">
        <v>78</v>
      </c>
      <c r="AY761" s="258" t="s">
        <v>135</v>
      </c>
    </row>
    <row r="762" s="14" customFormat="1">
      <c r="A762" s="14"/>
      <c r="B762" s="237"/>
      <c r="C762" s="238"/>
      <c r="D762" s="228" t="s">
        <v>145</v>
      </c>
      <c r="E762" s="238"/>
      <c r="F762" s="240" t="s">
        <v>999</v>
      </c>
      <c r="G762" s="238"/>
      <c r="H762" s="241">
        <v>102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6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7" t="s">
        <v>145</v>
      </c>
      <c r="AU762" s="247" t="s">
        <v>143</v>
      </c>
      <c r="AV762" s="14" t="s">
        <v>143</v>
      </c>
      <c r="AW762" s="14" t="s">
        <v>4</v>
      </c>
      <c r="AX762" s="14" t="s">
        <v>78</v>
      </c>
      <c r="AY762" s="247" t="s">
        <v>135</v>
      </c>
    </row>
    <row r="763" s="2" customFormat="1" ht="24.15" customHeight="1">
      <c r="A763" s="38"/>
      <c r="B763" s="39"/>
      <c r="C763" s="259" t="s">
        <v>1000</v>
      </c>
      <c r="D763" s="259" t="s">
        <v>149</v>
      </c>
      <c r="E763" s="260" t="s">
        <v>1001</v>
      </c>
      <c r="F763" s="261" t="s">
        <v>1002</v>
      </c>
      <c r="G763" s="262" t="s">
        <v>328</v>
      </c>
      <c r="H763" s="263">
        <v>151.19999999999999</v>
      </c>
      <c r="I763" s="264"/>
      <c r="J763" s="265">
        <f>ROUND(I763*H763,2)</f>
        <v>0</v>
      </c>
      <c r="K763" s="266"/>
      <c r="L763" s="267"/>
      <c r="M763" s="268" t="s">
        <v>1</v>
      </c>
      <c r="N763" s="269" t="s">
        <v>39</v>
      </c>
      <c r="O763" s="91"/>
      <c r="P763" s="222">
        <f>O763*H763</f>
        <v>0</v>
      </c>
      <c r="Q763" s="222">
        <v>1.0000000000000001E-05</v>
      </c>
      <c r="R763" s="222">
        <f>Q763*H763</f>
        <v>0.0015120000000000001</v>
      </c>
      <c r="S763" s="222">
        <v>0</v>
      </c>
      <c r="T763" s="223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4" t="s">
        <v>332</v>
      </c>
      <c r="AT763" s="224" t="s">
        <v>149</v>
      </c>
      <c r="AU763" s="224" t="s">
        <v>143</v>
      </c>
      <c r="AY763" s="17" t="s">
        <v>135</v>
      </c>
      <c r="BE763" s="225">
        <f>IF(N763="základní",J763,0)</f>
        <v>0</v>
      </c>
      <c r="BF763" s="225">
        <f>IF(N763="snížená",J763,0)</f>
        <v>0</v>
      </c>
      <c r="BG763" s="225">
        <f>IF(N763="zákl. přenesená",J763,0)</f>
        <v>0</v>
      </c>
      <c r="BH763" s="225">
        <f>IF(N763="sníž. přenesená",J763,0)</f>
        <v>0</v>
      </c>
      <c r="BI763" s="225">
        <f>IF(N763="nulová",J763,0)</f>
        <v>0</v>
      </c>
      <c r="BJ763" s="17" t="s">
        <v>143</v>
      </c>
      <c r="BK763" s="225">
        <f>ROUND(I763*H763,2)</f>
        <v>0</v>
      </c>
      <c r="BL763" s="17" t="s">
        <v>253</v>
      </c>
      <c r="BM763" s="224" t="s">
        <v>1003</v>
      </c>
    </row>
    <row r="764" s="13" customFormat="1">
      <c r="A764" s="13"/>
      <c r="B764" s="226"/>
      <c r="C764" s="227"/>
      <c r="D764" s="228" t="s">
        <v>145</v>
      </c>
      <c r="E764" s="229" t="s">
        <v>1</v>
      </c>
      <c r="F764" s="230" t="s">
        <v>1004</v>
      </c>
      <c r="G764" s="227"/>
      <c r="H764" s="229" t="s">
        <v>1</v>
      </c>
      <c r="I764" s="231"/>
      <c r="J764" s="227"/>
      <c r="K764" s="227"/>
      <c r="L764" s="232"/>
      <c r="M764" s="233"/>
      <c r="N764" s="234"/>
      <c r="O764" s="234"/>
      <c r="P764" s="234"/>
      <c r="Q764" s="234"/>
      <c r="R764" s="234"/>
      <c r="S764" s="234"/>
      <c r="T764" s="235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6" t="s">
        <v>145</v>
      </c>
      <c r="AU764" s="236" t="s">
        <v>143</v>
      </c>
      <c r="AV764" s="13" t="s">
        <v>78</v>
      </c>
      <c r="AW764" s="13" t="s">
        <v>30</v>
      </c>
      <c r="AX764" s="13" t="s">
        <v>73</v>
      </c>
      <c r="AY764" s="236" t="s">
        <v>135</v>
      </c>
    </row>
    <row r="765" s="13" customFormat="1">
      <c r="A765" s="13"/>
      <c r="B765" s="226"/>
      <c r="C765" s="227"/>
      <c r="D765" s="228" t="s">
        <v>145</v>
      </c>
      <c r="E765" s="229" t="s">
        <v>1</v>
      </c>
      <c r="F765" s="230" t="s">
        <v>1005</v>
      </c>
      <c r="G765" s="227"/>
      <c r="H765" s="229" t="s">
        <v>1</v>
      </c>
      <c r="I765" s="231"/>
      <c r="J765" s="227"/>
      <c r="K765" s="227"/>
      <c r="L765" s="232"/>
      <c r="M765" s="233"/>
      <c r="N765" s="234"/>
      <c r="O765" s="234"/>
      <c r="P765" s="234"/>
      <c r="Q765" s="234"/>
      <c r="R765" s="234"/>
      <c r="S765" s="234"/>
      <c r="T765" s="235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6" t="s">
        <v>145</v>
      </c>
      <c r="AU765" s="236" t="s">
        <v>143</v>
      </c>
      <c r="AV765" s="13" t="s">
        <v>78</v>
      </c>
      <c r="AW765" s="13" t="s">
        <v>30</v>
      </c>
      <c r="AX765" s="13" t="s">
        <v>73</v>
      </c>
      <c r="AY765" s="236" t="s">
        <v>135</v>
      </c>
    </row>
    <row r="766" s="14" customFormat="1">
      <c r="A766" s="14"/>
      <c r="B766" s="237"/>
      <c r="C766" s="238"/>
      <c r="D766" s="228" t="s">
        <v>145</v>
      </c>
      <c r="E766" s="239" t="s">
        <v>1</v>
      </c>
      <c r="F766" s="240" t="s">
        <v>204</v>
      </c>
      <c r="G766" s="238"/>
      <c r="H766" s="241">
        <v>10</v>
      </c>
      <c r="I766" s="242"/>
      <c r="J766" s="238"/>
      <c r="K766" s="238"/>
      <c r="L766" s="243"/>
      <c r="M766" s="244"/>
      <c r="N766" s="245"/>
      <c r="O766" s="245"/>
      <c r="P766" s="245"/>
      <c r="Q766" s="245"/>
      <c r="R766" s="245"/>
      <c r="S766" s="245"/>
      <c r="T766" s="24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145</v>
      </c>
      <c r="AU766" s="247" t="s">
        <v>143</v>
      </c>
      <c r="AV766" s="14" t="s">
        <v>143</v>
      </c>
      <c r="AW766" s="14" t="s">
        <v>30</v>
      </c>
      <c r="AX766" s="14" t="s">
        <v>73</v>
      </c>
      <c r="AY766" s="247" t="s">
        <v>135</v>
      </c>
    </row>
    <row r="767" s="13" customFormat="1">
      <c r="A767" s="13"/>
      <c r="B767" s="226"/>
      <c r="C767" s="227"/>
      <c r="D767" s="228" t="s">
        <v>145</v>
      </c>
      <c r="E767" s="229" t="s">
        <v>1</v>
      </c>
      <c r="F767" s="230" t="s">
        <v>1006</v>
      </c>
      <c r="G767" s="227"/>
      <c r="H767" s="229" t="s">
        <v>1</v>
      </c>
      <c r="I767" s="231"/>
      <c r="J767" s="227"/>
      <c r="K767" s="227"/>
      <c r="L767" s="232"/>
      <c r="M767" s="233"/>
      <c r="N767" s="234"/>
      <c r="O767" s="234"/>
      <c r="P767" s="234"/>
      <c r="Q767" s="234"/>
      <c r="R767" s="234"/>
      <c r="S767" s="234"/>
      <c r="T767" s="23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6" t="s">
        <v>145</v>
      </c>
      <c r="AU767" s="236" t="s">
        <v>143</v>
      </c>
      <c r="AV767" s="13" t="s">
        <v>78</v>
      </c>
      <c r="AW767" s="13" t="s">
        <v>30</v>
      </c>
      <c r="AX767" s="13" t="s">
        <v>73</v>
      </c>
      <c r="AY767" s="236" t="s">
        <v>135</v>
      </c>
    </row>
    <row r="768" s="14" customFormat="1">
      <c r="A768" s="14"/>
      <c r="B768" s="237"/>
      <c r="C768" s="238"/>
      <c r="D768" s="228" t="s">
        <v>145</v>
      </c>
      <c r="E768" s="239" t="s">
        <v>1</v>
      </c>
      <c r="F768" s="240" t="s">
        <v>8</v>
      </c>
      <c r="G768" s="238"/>
      <c r="H768" s="241">
        <v>12</v>
      </c>
      <c r="I768" s="242"/>
      <c r="J768" s="238"/>
      <c r="K768" s="238"/>
      <c r="L768" s="243"/>
      <c r="M768" s="244"/>
      <c r="N768" s="245"/>
      <c r="O768" s="245"/>
      <c r="P768" s="245"/>
      <c r="Q768" s="245"/>
      <c r="R768" s="245"/>
      <c r="S768" s="245"/>
      <c r="T768" s="24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7" t="s">
        <v>145</v>
      </c>
      <c r="AU768" s="247" t="s">
        <v>143</v>
      </c>
      <c r="AV768" s="14" t="s">
        <v>143</v>
      </c>
      <c r="AW768" s="14" t="s">
        <v>30</v>
      </c>
      <c r="AX768" s="14" t="s">
        <v>73</v>
      </c>
      <c r="AY768" s="247" t="s">
        <v>135</v>
      </c>
    </row>
    <row r="769" s="13" customFormat="1">
      <c r="A769" s="13"/>
      <c r="B769" s="226"/>
      <c r="C769" s="227"/>
      <c r="D769" s="228" t="s">
        <v>145</v>
      </c>
      <c r="E769" s="229" t="s">
        <v>1</v>
      </c>
      <c r="F769" s="230" t="s">
        <v>1007</v>
      </c>
      <c r="G769" s="227"/>
      <c r="H769" s="229" t="s">
        <v>1</v>
      </c>
      <c r="I769" s="231"/>
      <c r="J769" s="227"/>
      <c r="K769" s="227"/>
      <c r="L769" s="232"/>
      <c r="M769" s="233"/>
      <c r="N769" s="234"/>
      <c r="O769" s="234"/>
      <c r="P769" s="234"/>
      <c r="Q769" s="234"/>
      <c r="R769" s="234"/>
      <c r="S769" s="234"/>
      <c r="T769" s="235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6" t="s">
        <v>145</v>
      </c>
      <c r="AU769" s="236" t="s">
        <v>143</v>
      </c>
      <c r="AV769" s="13" t="s">
        <v>78</v>
      </c>
      <c r="AW769" s="13" t="s">
        <v>30</v>
      </c>
      <c r="AX769" s="13" t="s">
        <v>73</v>
      </c>
      <c r="AY769" s="236" t="s">
        <v>135</v>
      </c>
    </row>
    <row r="770" s="14" customFormat="1">
      <c r="A770" s="14"/>
      <c r="B770" s="237"/>
      <c r="C770" s="238"/>
      <c r="D770" s="228" t="s">
        <v>145</v>
      </c>
      <c r="E770" s="239" t="s">
        <v>1</v>
      </c>
      <c r="F770" s="240" t="s">
        <v>152</v>
      </c>
      <c r="G770" s="238"/>
      <c r="H770" s="241">
        <v>8</v>
      </c>
      <c r="I770" s="242"/>
      <c r="J770" s="238"/>
      <c r="K770" s="238"/>
      <c r="L770" s="243"/>
      <c r="M770" s="244"/>
      <c r="N770" s="245"/>
      <c r="O770" s="245"/>
      <c r="P770" s="245"/>
      <c r="Q770" s="245"/>
      <c r="R770" s="245"/>
      <c r="S770" s="245"/>
      <c r="T770" s="246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7" t="s">
        <v>145</v>
      </c>
      <c r="AU770" s="247" t="s">
        <v>143</v>
      </c>
      <c r="AV770" s="14" t="s">
        <v>143</v>
      </c>
      <c r="AW770" s="14" t="s">
        <v>30</v>
      </c>
      <c r="AX770" s="14" t="s">
        <v>73</v>
      </c>
      <c r="AY770" s="247" t="s">
        <v>135</v>
      </c>
    </row>
    <row r="771" s="13" customFormat="1">
      <c r="A771" s="13"/>
      <c r="B771" s="226"/>
      <c r="C771" s="227"/>
      <c r="D771" s="228" t="s">
        <v>145</v>
      </c>
      <c r="E771" s="229" t="s">
        <v>1</v>
      </c>
      <c r="F771" s="230" t="s">
        <v>1008</v>
      </c>
      <c r="G771" s="227"/>
      <c r="H771" s="229" t="s">
        <v>1</v>
      </c>
      <c r="I771" s="231"/>
      <c r="J771" s="227"/>
      <c r="K771" s="227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145</v>
      </c>
      <c r="AU771" s="236" t="s">
        <v>143</v>
      </c>
      <c r="AV771" s="13" t="s">
        <v>78</v>
      </c>
      <c r="AW771" s="13" t="s">
        <v>30</v>
      </c>
      <c r="AX771" s="13" t="s">
        <v>73</v>
      </c>
      <c r="AY771" s="236" t="s">
        <v>135</v>
      </c>
    </row>
    <row r="772" s="14" customFormat="1">
      <c r="A772" s="14"/>
      <c r="B772" s="237"/>
      <c r="C772" s="238"/>
      <c r="D772" s="228" t="s">
        <v>145</v>
      </c>
      <c r="E772" s="239" t="s">
        <v>1</v>
      </c>
      <c r="F772" s="240" t="s">
        <v>1009</v>
      </c>
      <c r="G772" s="238"/>
      <c r="H772" s="241">
        <v>20</v>
      </c>
      <c r="I772" s="242"/>
      <c r="J772" s="238"/>
      <c r="K772" s="238"/>
      <c r="L772" s="243"/>
      <c r="M772" s="244"/>
      <c r="N772" s="245"/>
      <c r="O772" s="245"/>
      <c r="P772" s="245"/>
      <c r="Q772" s="245"/>
      <c r="R772" s="245"/>
      <c r="S772" s="245"/>
      <c r="T772" s="24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7" t="s">
        <v>145</v>
      </c>
      <c r="AU772" s="247" t="s">
        <v>143</v>
      </c>
      <c r="AV772" s="14" t="s">
        <v>143</v>
      </c>
      <c r="AW772" s="14" t="s">
        <v>30</v>
      </c>
      <c r="AX772" s="14" t="s">
        <v>73</v>
      </c>
      <c r="AY772" s="247" t="s">
        <v>135</v>
      </c>
    </row>
    <row r="773" s="13" customFormat="1">
      <c r="A773" s="13"/>
      <c r="B773" s="226"/>
      <c r="C773" s="227"/>
      <c r="D773" s="228" t="s">
        <v>145</v>
      </c>
      <c r="E773" s="229" t="s">
        <v>1</v>
      </c>
      <c r="F773" s="230" t="s">
        <v>1010</v>
      </c>
      <c r="G773" s="227"/>
      <c r="H773" s="229" t="s">
        <v>1</v>
      </c>
      <c r="I773" s="231"/>
      <c r="J773" s="227"/>
      <c r="K773" s="227"/>
      <c r="L773" s="232"/>
      <c r="M773" s="233"/>
      <c r="N773" s="234"/>
      <c r="O773" s="234"/>
      <c r="P773" s="234"/>
      <c r="Q773" s="234"/>
      <c r="R773" s="234"/>
      <c r="S773" s="234"/>
      <c r="T773" s="23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6" t="s">
        <v>145</v>
      </c>
      <c r="AU773" s="236" t="s">
        <v>143</v>
      </c>
      <c r="AV773" s="13" t="s">
        <v>78</v>
      </c>
      <c r="AW773" s="13" t="s">
        <v>30</v>
      </c>
      <c r="AX773" s="13" t="s">
        <v>73</v>
      </c>
      <c r="AY773" s="236" t="s">
        <v>135</v>
      </c>
    </row>
    <row r="774" s="13" customFormat="1">
      <c r="A774" s="13"/>
      <c r="B774" s="226"/>
      <c r="C774" s="227"/>
      <c r="D774" s="228" t="s">
        <v>145</v>
      </c>
      <c r="E774" s="229" t="s">
        <v>1</v>
      </c>
      <c r="F774" s="230" t="s">
        <v>996</v>
      </c>
      <c r="G774" s="227"/>
      <c r="H774" s="229" t="s">
        <v>1</v>
      </c>
      <c r="I774" s="231"/>
      <c r="J774" s="227"/>
      <c r="K774" s="227"/>
      <c r="L774" s="232"/>
      <c r="M774" s="233"/>
      <c r="N774" s="234"/>
      <c r="O774" s="234"/>
      <c r="P774" s="234"/>
      <c r="Q774" s="234"/>
      <c r="R774" s="234"/>
      <c r="S774" s="234"/>
      <c r="T774" s="235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6" t="s">
        <v>145</v>
      </c>
      <c r="AU774" s="236" t="s">
        <v>143</v>
      </c>
      <c r="AV774" s="13" t="s">
        <v>78</v>
      </c>
      <c r="AW774" s="13" t="s">
        <v>30</v>
      </c>
      <c r="AX774" s="13" t="s">
        <v>73</v>
      </c>
      <c r="AY774" s="236" t="s">
        <v>135</v>
      </c>
    </row>
    <row r="775" s="14" customFormat="1">
      <c r="A775" s="14"/>
      <c r="B775" s="237"/>
      <c r="C775" s="238"/>
      <c r="D775" s="228" t="s">
        <v>145</v>
      </c>
      <c r="E775" s="239" t="s">
        <v>1</v>
      </c>
      <c r="F775" s="240" t="s">
        <v>152</v>
      </c>
      <c r="G775" s="238"/>
      <c r="H775" s="241">
        <v>8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7" t="s">
        <v>145</v>
      </c>
      <c r="AU775" s="247" t="s">
        <v>143</v>
      </c>
      <c r="AV775" s="14" t="s">
        <v>143</v>
      </c>
      <c r="AW775" s="14" t="s">
        <v>30</v>
      </c>
      <c r="AX775" s="14" t="s">
        <v>73</v>
      </c>
      <c r="AY775" s="247" t="s">
        <v>135</v>
      </c>
    </row>
    <row r="776" s="13" customFormat="1">
      <c r="A776" s="13"/>
      <c r="B776" s="226"/>
      <c r="C776" s="227"/>
      <c r="D776" s="228" t="s">
        <v>145</v>
      </c>
      <c r="E776" s="229" t="s">
        <v>1</v>
      </c>
      <c r="F776" s="230" t="s">
        <v>354</v>
      </c>
      <c r="G776" s="227"/>
      <c r="H776" s="229" t="s">
        <v>1</v>
      </c>
      <c r="I776" s="231"/>
      <c r="J776" s="227"/>
      <c r="K776" s="227"/>
      <c r="L776" s="232"/>
      <c r="M776" s="233"/>
      <c r="N776" s="234"/>
      <c r="O776" s="234"/>
      <c r="P776" s="234"/>
      <c r="Q776" s="234"/>
      <c r="R776" s="234"/>
      <c r="S776" s="234"/>
      <c r="T776" s="23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6" t="s">
        <v>145</v>
      </c>
      <c r="AU776" s="236" t="s">
        <v>143</v>
      </c>
      <c r="AV776" s="13" t="s">
        <v>78</v>
      </c>
      <c r="AW776" s="13" t="s">
        <v>30</v>
      </c>
      <c r="AX776" s="13" t="s">
        <v>73</v>
      </c>
      <c r="AY776" s="236" t="s">
        <v>135</v>
      </c>
    </row>
    <row r="777" s="14" customFormat="1">
      <c r="A777" s="14"/>
      <c r="B777" s="237"/>
      <c r="C777" s="238"/>
      <c r="D777" s="228" t="s">
        <v>145</v>
      </c>
      <c r="E777" s="239" t="s">
        <v>1</v>
      </c>
      <c r="F777" s="240" t="s">
        <v>143</v>
      </c>
      <c r="G777" s="238"/>
      <c r="H777" s="241">
        <v>2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145</v>
      </c>
      <c r="AU777" s="247" t="s">
        <v>143</v>
      </c>
      <c r="AV777" s="14" t="s">
        <v>143</v>
      </c>
      <c r="AW777" s="14" t="s">
        <v>30</v>
      </c>
      <c r="AX777" s="14" t="s">
        <v>73</v>
      </c>
      <c r="AY777" s="247" t="s">
        <v>135</v>
      </c>
    </row>
    <row r="778" s="13" customFormat="1">
      <c r="A778" s="13"/>
      <c r="B778" s="226"/>
      <c r="C778" s="227"/>
      <c r="D778" s="228" t="s">
        <v>145</v>
      </c>
      <c r="E778" s="229" t="s">
        <v>1</v>
      </c>
      <c r="F778" s="230" t="s">
        <v>444</v>
      </c>
      <c r="G778" s="227"/>
      <c r="H778" s="229" t="s">
        <v>1</v>
      </c>
      <c r="I778" s="231"/>
      <c r="J778" s="227"/>
      <c r="K778" s="227"/>
      <c r="L778" s="232"/>
      <c r="M778" s="233"/>
      <c r="N778" s="234"/>
      <c r="O778" s="234"/>
      <c r="P778" s="234"/>
      <c r="Q778" s="234"/>
      <c r="R778" s="234"/>
      <c r="S778" s="234"/>
      <c r="T778" s="235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6" t="s">
        <v>145</v>
      </c>
      <c r="AU778" s="236" t="s">
        <v>143</v>
      </c>
      <c r="AV778" s="13" t="s">
        <v>78</v>
      </c>
      <c r="AW778" s="13" t="s">
        <v>30</v>
      </c>
      <c r="AX778" s="13" t="s">
        <v>73</v>
      </c>
      <c r="AY778" s="236" t="s">
        <v>135</v>
      </c>
    </row>
    <row r="779" s="14" customFormat="1">
      <c r="A779" s="14"/>
      <c r="B779" s="237"/>
      <c r="C779" s="238"/>
      <c r="D779" s="228" t="s">
        <v>145</v>
      </c>
      <c r="E779" s="239" t="s">
        <v>1</v>
      </c>
      <c r="F779" s="240" t="s">
        <v>172</v>
      </c>
      <c r="G779" s="238"/>
      <c r="H779" s="241">
        <v>6</v>
      </c>
      <c r="I779" s="242"/>
      <c r="J779" s="238"/>
      <c r="K779" s="238"/>
      <c r="L779" s="243"/>
      <c r="M779" s="244"/>
      <c r="N779" s="245"/>
      <c r="O779" s="245"/>
      <c r="P779" s="245"/>
      <c r="Q779" s="245"/>
      <c r="R779" s="245"/>
      <c r="S779" s="245"/>
      <c r="T779" s="24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7" t="s">
        <v>145</v>
      </c>
      <c r="AU779" s="247" t="s">
        <v>143</v>
      </c>
      <c r="AV779" s="14" t="s">
        <v>143</v>
      </c>
      <c r="AW779" s="14" t="s">
        <v>30</v>
      </c>
      <c r="AX779" s="14" t="s">
        <v>73</v>
      </c>
      <c r="AY779" s="247" t="s">
        <v>135</v>
      </c>
    </row>
    <row r="780" s="13" customFormat="1">
      <c r="A780" s="13"/>
      <c r="B780" s="226"/>
      <c r="C780" s="227"/>
      <c r="D780" s="228" t="s">
        <v>145</v>
      </c>
      <c r="E780" s="229" t="s">
        <v>1</v>
      </c>
      <c r="F780" s="230" t="s">
        <v>1011</v>
      </c>
      <c r="G780" s="227"/>
      <c r="H780" s="229" t="s">
        <v>1</v>
      </c>
      <c r="I780" s="231"/>
      <c r="J780" s="227"/>
      <c r="K780" s="227"/>
      <c r="L780" s="232"/>
      <c r="M780" s="233"/>
      <c r="N780" s="234"/>
      <c r="O780" s="234"/>
      <c r="P780" s="234"/>
      <c r="Q780" s="234"/>
      <c r="R780" s="234"/>
      <c r="S780" s="234"/>
      <c r="T780" s="23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6" t="s">
        <v>145</v>
      </c>
      <c r="AU780" s="236" t="s">
        <v>143</v>
      </c>
      <c r="AV780" s="13" t="s">
        <v>78</v>
      </c>
      <c r="AW780" s="13" t="s">
        <v>30</v>
      </c>
      <c r="AX780" s="13" t="s">
        <v>73</v>
      </c>
      <c r="AY780" s="236" t="s">
        <v>135</v>
      </c>
    </row>
    <row r="781" s="13" customFormat="1">
      <c r="A781" s="13"/>
      <c r="B781" s="226"/>
      <c r="C781" s="227"/>
      <c r="D781" s="228" t="s">
        <v>145</v>
      </c>
      <c r="E781" s="229" t="s">
        <v>1</v>
      </c>
      <c r="F781" s="230" t="s">
        <v>381</v>
      </c>
      <c r="G781" s="227"/>
      <c r="H781" s="229" t="s">
        <v>1</v>
      </c>
      <c r="I781" s="231"/>
      <c r="J781" s="227"/>
      <c r="K781" s="227"/>
      <c r="L781" s="232"/>
      <c r="M781" s="233"/>
      <c r="N781" s="234"/>
      <c r="O781" s="234"/>
      <c r="P781" s="234"/>
      <c r="Q781" s="234"/>
      <c r="R781" s="234"/>
      <c r="S781" s="234"/>
      <c r="T781" s="23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6" t="s">
        <v>145</v>
      </c>
      <c r="AU781" s="236" t="s">
        <v>143</v>
      </c>
      <c r="AV781" s="13" t="s">
        <v>78</v>
      </c>
      <c r="AW781" s="13" t="s">
        <v>30</v>
      </c>
      <c r="AX781" s="13" t="s">
        <v>73</v>
      </c>
      <c r="AY781" s="236" t="s">
        <v>135</v>
      </c>
    </row>
    <row r="782" s="14" customFormat="1">
      <c r="A782" s="14"/>
      <c r="B782" s="237"/>
      <c r="C782" s="238"/>
      <c r="D782" s="228" t="s">
        <v>145</v>
      </c>
      <c r="E782" s="239" t="s">
        <v>1</v>
      </c>
      <c r="F782" s="240" t="s">
        <v>244</v>
      </c>
      <c r="G782" s="238"/>
      <c r="H782" s="241">
        <v>14</v>
      </c>
      <c r="I782" s="242"/>
      <c r="J782" s="238"/>
      <c r="K782" s="238"/>
      <c r="L782" s="243"/>
      <c r="M782" s="244"/>
      <c r="N782" s="245"/>
      <c r="O782" s="245"/>
      <c r="P782" s="245"/>
      <c r="Q782" s="245"/>
      <c r="R782" s="245"/>
      <c r="S782" s="245"/>
      <c r="T782" s="24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7" t="s">
        <v>145</v>
      </c>
      <c r="AU782" s="247" t="s">
        <v>143</v>
      </c>
      <c r="AV782" s="14" t="s">
        <v>143</v>
      </c>
      <c r="AW782" s="14" t="s">
        <v>30</v>
      </c>
      <c r="AX782" s="14" t="s">
        <v>73</v>
      </c>
      <c r="AY782" s="247" t="s">
        <v>135</v>
      </c>
    </row>
    <row r="783" s="13" customFormat="1">
      <c r="A783" s="13"/>
      <c r="B783" s="226"/>
      <c r="C783" s="227"/>
      <c r="D783" s="228" t="s">
        <v>145</v>
      </c>
      <c r="E783" s="229" t="s">
        <v>1</v>
      </c>
      <c r="F783" s="230" t="s">
        <v>998</v>
      </c>
      <c r="G783" s="227"/>
      <c r="H783" s="229" t="s">
        <v>1</v>
      </c>
      <c r="I783" s="231"/>
      <c r="J783" s="227"/>
      <c r="K783" s="227"/>
      <c r="L783" s="232"/>
      <c r="M783" s="233"/>
      <c r="N783" s="234"/>
      <c r="O783" s="234"/>
      <c r="P783" s="234"/>
      <c r="Q783" s="234"/>
      <c r="R783" s="234"/>
      <c r="S783" s="234"/>
      <c r="T783" s="23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6" t="s">
        <v>145</v>
      </c>
      <c r="AU783" s="236" t="s">
        <v>143</v>
      </c>
      <c r="AV783" s="13" t="s">
        <v>78</v>
      </c>
      <c r="AW783" s="13" t="s">
        <v>30</v>
      </c>
      <c r="AX783" s="13" t="s">
        <v>73</v>
      </c>
      <c r="AY783" s="236" t="s">
        <v>135</v>
      </c>
    </row>
    <row r="784" s="14" customFormat="1">
      <c r="A784" s="14"/>
      <c r="B784" s="237"/>
      <c r="C784" s="238"/>
      <c r="D784" s="228" t="s">
        <v>145</v>
      </c>
      <c r="E784" s="239" t="s">
        <v>1</v>
      </c>
      <c r="F784" s="240" t="s">
        <v>282</v>
      </c>
      <c r="G784" s="238"/>
      <c r="H784" s="241">
        <v>22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7" t="s">
        <v>145</v>
      </c>
      <c r="AU784" s="247" t="s">
        <v>143</v>
      </c>
      <c r="AV784" s="14" t="s">
        <v>143</v>
      </c>
      <c r="AW784" s="14" t="s">
        <v>30</v>
      </c>
      <c r="AX784" s="14" t="s">
        <v>73</v>
      </c>
      <c r="AY784" s="247" t="s">
        <v>135</v>
      </c>
    </row>
    <row r="785" s="13" customFormat="1">
      <c r="A785" s="13"/>
      <c r="B785" s="226"/>
      <c r="C785" s="227"/>
      <c r="D785" s="228" t="s">
        <v>145</v>
      </c>
      <c r="E785" s="229" t="s">
        <v>1</v>
      </c>
      <c r="F785" s="230" t="s">
        <v>193</v>
      </c>
      <c r="G785" s="227"/>
      <c r="H785" s="229" t="s">
        <v>1</v>
      </c>
      <c r="I785" s="231"/>
      <c r="J785" s="227"/>
      <c r="K785" s="227"/>
      <c r="L785" s="232"/>
      <c r="M785" s="233"/>
      <c r="N785" s="234"/>
      <c r="O785" s="234"/>
      <c r="P785" s="234"/>
      <c r="Q785" s="234"/>
      <c r="R785" s="234"/>
      <c r="S785" s="234"/>
      <c r="T785" s="235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6" t="s">
        <v>145</v>
      </c>
      <c r="AU785" s="236" t="s">
        <v>143</v>
      </c>
      <c r="AV785" s="13" t="s">
        <v>78</v>
      </c>
      <c r="AW785" s="13" t="s">
        <v>30</v>
      </c>
      <c r="AX785" s="13" t="s">
        <v>73</v>
      </c>
      <c r="AY785" s="236" t="s">
        <v>135</v>
      </c>
    </row>
    <row r="786" s="14" customFormat="1">
      <c r="A786" s="14"/>
      <c r="B786" s="237"/>
      <c r="C786" s="238"/>
      <c r="D786" s="228" t="s">
        <v>145</v>
      </c>
      <c r="E786" s="239" t="s">
        <v>1</v>
      </c>
      <c r="F786" s="240" t="s">
        <v>291</v>
      </c>
      <c r="G786" s="238"/>
      <c r="H786" s="241">
        <v>24</v>
      </c>
      <c r="I786" s="242"/>
      <c r="J786" s="238"/>
      <c r="K786" s="238"/>
      <c r="L786" s="243"/>
      <c r="M786" s="244"/>
      <c r="N786" s="245"/>
      <c r="O786" s="245"/>
      <c r="P786" s="245"/>
      <c r="Q786" s="245"/>
      <c r="R786" s="245"/>
      <c r="S786" s="245"/>
      <c r="T786" s="246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7" t="s">
        <v>145</v>
      </c>
      <c r="AU786" s="247" t="s">
        <v>143</v>
      </c>
      <c r="AV786" s="14" t="s">
        <v>143</v>
      </c>
      <c r="AW786" s="14" t="s">
        <v>30</v>
      </c>
      <c r="AX786" s="14" t="s">
        <v>73</v>
      </c>
      <c r="AY786" s="247" t="s">
        <v>135</v>
      </c>
    </row>
    <row r="787" s="15" customFormat="1">
      <c r="A787" s="15"/>
      <c r="B787" s="248"/>
      <c r="C787" s="249"/>
      <c r="D787" s="228" t="s">
        <v>145</v>
      </c>
      <c r="E787" s="250" t="s">
        <v>1</v>
      </c>
      <c r="F787" s="251" t="s">
        <v>148</v>
      </c>
      <c r="G787" s="249"/>
      <c r="H787" s="252">
        <v>126</v>
      </c>
      <c r="I787" s="253"/>
      <c r="J787" s="249"/>
      <c r="K787" s="249"/>
      <c r="L787" s="254"/>
      <c r="M787" s="255"/>
      <c r="N787" s="256"/>
      <c r="O787" s="256"/>
      <c r="P787" s="256"/>
      <c r="Q787" s="256"/>
      <c r="R787" s="256"/>
      <c r="S787" s="256"/>
      <c r="T787" s="257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58" t="s">
        <v>145</v>
      </c>
      <c r="AU787" s="258" t="s">
        <v>143</v>
      </c>
      <c r="AV787" s="15" t="s">
        <v>142</v>
      </c>
      <c r="AW787" s="15" t="s">
        <v>30</v>
      </c>
      <c r="AX787" s="15" t="s">
        <v>78</v>
      </c>
      <c r="AY787" s="258" t="s">
        <v>135</v>
      </c>
    </row>
    <row r="788" s="14" customFormat="1">
      <c r="A788" s="14"/>
      <c r="B788" s="237"/>
      <c r="C788" s="238"/>
      <c r="D788" s="228" t="s">
        <v>145</v>
      </c>
      <c r="E788" s="238"/>
      <c r="F788" s="240" t="s">
        <v>1012</v>
      </c>
      <c r="G788" s="238"/>
      <c r="H788" s="241">
        <v>151.19999999999999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145</v>
      </c>
      <c r="AU788" s="247" t="s">
        <v>143</v>
      </c>
      <c r="AV788" s="14" t="s">
        <v>143</v>
      </c>
      <c r="AW788" s="14" t="s">
        <v>4</v>
      </c>
      <c r="AX788" s="14" t="s">
        <v>78</v>
      </c>
      <c r="AY788" s="247" t="s">
        <v>135</v>
      </c>
    </row>
    <row r="789" s="2" customFormat="1" ht="24.15" customHeight="1">
      <c r="A789" s="38"/>
      <c r="B789" s="39"/>
      <c r="C789" s="212" t="s">
        <v>1013</v>
      </c>
      <c r="D789" s="212" t="s">
        <v>138</v>
      </c>
      <c r="E789" s="213" t="s">
        <v>1014</v>
      </c>
      <c r="F789" s="214" t="s">
        <v>1015</v>
      </c>
      <c r="G789" s="215" t="s">
        <v>328</v>
      </c>
      <c r="H789" s="216">
        <v>10</v>
      </c>
      <c r="I789" s="217"/>
      <c r="J789" s="218">
        <f>ROUND(I789*H789,2)</f>
        <v>0</v>
      </c>
      <c r="K789" s="219"/>
      <c r="L789" s="44"/>
      <c r="M789" s="220" t="s">
        <v>1</v>
      </c>
      <c r="N789" s="221" t="s">
        <v>39</v>
      </c>
      <c r="O789" s="91"/>
      <c r="P789" s="222">
        <f>O789*H789</f>
        <v>0</v>
      </c>
      <c r="Q789" s="222">
        <v>0</v>
      </c>
      <c r="R789" s="222">
        <f>Q789*H789</f>
        <v>0</v>
      </c>
      <c r="S789" s="222">
        <v>0</v>
      </c>
      <c r="T789" s="223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224" t="s">
        <v>253</v>
      </c>
      <c r="AT789" s="224" t="s">
        <v>138</v>
      </c>
      <c r="AU789" s="224" t="s">
        <v>143</v>
      </c>
      <c r="AY789" s="17" t="s">
        <v>135</v>
      </c>
      <c r="BE789" s="225">
        <f>IF(N789="základní",J789,0)</f>
        <v>0</v>
      </c>
      <c r="BF789" s="225">
        <f>IF(N789="snížená",J789,0)</f>
        <v>0</v>
      </c>
      <c r="BG789" s="225">
        <f>IF(N789="zákl. přenesená",J789,0)</f>
        <v>0</v>
      </c>
      <c r="BH789" s="225">
        <f>IF(N789="sníž. přenesená",J789,0)</f>
        <v>0</v>
      </c>
      <c r="BI789" s="225">
        <f>IF(N789="nulová",J789,0)</f>
        <v>0</v>
      </c>
      <c r="BJ789" s="17" t="s">
        <v>143</v>
      </c>
      <c r="BK789" s="225">
        <f>ROUND(I789*H789,2)</f>
        <v>0</v>
      </c>
      <c r="BL789" s="17" t="s">
        <v>253</v>
      </c>
      <c r="BM789" s="224" t="s">
        <v>1016</v>
      </c>
    </row>
    <row r="790" s="13" customFormat="1">
      <c r="A790" s="13"/>
      <c r="B790" s="226"/>
      <c r="C790" s="227"/>
      <c r="D790" s="228" t="s">
        <v>145</v>
      </c>
      <c r="E790" s="229" t="s">
        <v>1</v>
      </c>
      <c r="F790" s="230" t="s">
        <v>1017</v>
      </c>
      <c r="G790" s="227"/>
      <c r="H790" s="229" t="s">
        <v>1</v>
      </c>
      <c r="I790" s="231"/>
      <c r="J790" s="227"/>
      <c r="K790" s="227"/>
      <c r="L790" s="232"/>
      <c r="M790" s="233"/>
      <c r="N790" s="234"/>
      <c r="O790" s="234"/>
      <c r="P790" s="234"/>
      <c r="Q790" s="234"/>
      <c r="R790" s="234"/>
      <c r="S790" s="234"/>
      <c r="T790" s="23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6" t="s">
        <v>145</v>
      </c>
      <c r="AU790" s="236" t="s">
        <v>143</v>
      </c>
      <c r="AV790" s="13" t="s">
        <v>78</v>
      </c>
      <c r="AW790" s="13" t="s">
        <v>30</v>
      </c>
      <c r="AX790" s="13" t="s">
        <v>73</v>
      </c>
      <c r="AY790" s="236" t="s">
        <v>135</v>
      </c>
    </row>
    <row r="791" s="14" customFormat="1">
      <c r="A791" s="14"/>
      <c r="B791" s="237"/>
      <c r="C791" s="238"/>
      <c r="D791" s="228" t="s">
        <v>145</v>
      </c>
      <c r="E791" s="239" t="s">
        <v>1</v>
      </c>
      <c r="F791" s="240" t="s">
        <v>204</v>
      </c>
      <c r="G791" s="238"/>
      <c r="H791" s="241">
        <v>10</v>
      </c>
      <c r="I791" s="242"/>
      <c r="J791" s="238"/>
      <c r="K791" s="238"/>
      <c r="L791" s="243"/>
      <c r="M791" s="244"/>
      <c r="N791" s="245"/>
      <c r="O791" s="245"/>
      <c r="P791" s="245"/>
      <c r="Q791" s="245"/>
      <c r="R791" s="245"/>
      <c r="S791" s="245"/>
      <c r="T791" s="24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7" t="s">
        <v>145</v>
      </c>
      <c r="AU791" s="247" t="s">
        <v>143</v>
      </c>
      <c r="AV791" s="14" t="s">
        <v>143</v>
      </c>
      <c r="AW791" s="14" t="s">
        <v>30</v>
      </c>
      <c r="AX791" s="14" t="s">
        <v>73</v>
      </c>
      <c r="AY791" s="247" t="s">
        <v>135</v>
      </c>
    </row>
    <row r="792" s="15" customFormat="1">
      <c r="A792" s="15"/>
      <c r="B792" s="248"/>
      <c r="C792" s="249"/>
      <c r="D792" s="228" t="s">
        <v>145</v>
      </c>
      <c r="E792" s="250" t="s">
        <v>1</v>
      </c>
      <c r="F792" s="251" t="s">
        <v>148</v>
      </c>
      <c r="G792" s="249"/>
      <c r="H792" s="252">
        <v>10</v>
      </c>
      <c r="I792" s="253"/>
      <c r="J792" s="249"/>
      <c r="K792" s="249"/>
      <c r="L792" s="254"/>
      <c r="M792" s="255"/>
      <c r="N792" s="256"/>
      <c r="O792" s="256"/>
      <c r="P792" s="256"/>
      <c r="Q792" s="256"/>
      <c r="R792" s="256"/>
      <c r="S792" s="256"/>
      <c r="T792" s="257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8" t="s">
        <v>145</v>
      </c>
      <c r="AU792" s="258" t="s">
        <v>143</v>
      </c>
      <c r="AV792" s="15" t="s">
        <v>142</v>
      </c>
      <c r="AW792" s="15" t="s">
        <v>30</v>
      </c>
      <c r="AX792" s="15" t="s">
        <v>78</v>
      </c>
      <c r="AY792" s="258" t="s">
        <v>135</v>
      </c>
    </row>
    <row r="793" s="2" customFormat="1" ht="24.15" customHeight="1">
      <c r="A793" s="38"/>
      <c r="B793" s="39"/>
      <c r="C793" s="259" t="s">
        <v>1018</v>
      </c>
      <c r="D793" s="259" t="s">
        <v>149</v>
      </c>
      <c r="E793" s="260" t="s">
        <v>1019</v>
      </c>
      <c r="F793" s="261" t="s">
        <v>1020</v>
      </c>
      <c r="G793" s="262" t="s">
        <v>328</v>
      </c>
      <c r="H793" s="263">
        <v>12</v>
      </c>
      <c r="I793" s="264"/>
      <c r="J793" s="265">
        <f>ROUND(I793*H793,2)</f>
        <v>0</v>
      </c>
      <c r="K793" s="266"/>
      <c r="L793" s="267"/>
      <c r="M793" s="268" t="s">
        <v>1</v>
      </c>
      <c r="N793" s="269" t="s">
        <v>39</v>
      </c>
      <c r="O793" s="91"/>
      <c r="P793" s="222">
        <f>O793*H793</f>
        <v>0</v>
      </c>
      <c r="Q793" s="222">
        <v>0.00025000000000000001</v>
      </c>
      <c r="R793" s="222">
        <f>Q793*H793</f>
        <v>0.0030000000000000001</v>
      </c>
      <c r="S793" s="222">
        <v>0</v>
      </c>
      <c r="T793" s="223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224" t="s">
        <v>332</v>
      </c>
      <c r="AT793" s="224" t="s">
        <v>149</v>
      </c>
      <c r="AU793" s="224" t="s">
        <v>143</v>
      </c>
      <c r="AY793" s="17" t="s">
        <v>135</v>
      </c>
      <c r="BE793" s="225">
        <f>IF(N793="základní",J793,0)</f>
        <v>0</v>
      </c>
      <c r="BF793" s="225">
        <f>IF(N793="snížená",J793,0)</f>
        <v>0</v>
      </c>
      <c r="BG793" s="225">
        <f>IF(N793="zákl. přenesená",J793,0)</f>
        <v>0</v>
      </c>
      <c r="BH793" s="225">
        <f>IF(N793="sníž. přenesená",J793,0)</f>
        <v>0</v>
      </c>
      <c r="BI793" s="225">
        <f>IF(N793="nulová",J793,0)</f>
        <v>0</v>
      </c>
      <c r="BJ793" s="17" t="s">
        <v>143</v>
      </c>
      <c r="BK793" s="225">
        <f>ROUND(I793*H793,2)</f>
        <v>0</v>
      </c>
      <c r="BL793" s="17" t="s">
        <v>253</v>
      </c>
      <c r="BM793" s="224" t="s">
        <v>1021</v>
      </c>
    </row>
    <row r="794" s="14" customFormat="1">
      <c r="A794" s="14"/>
      <c r="B794" s="237"/>
      <c r="C794" s="238"/>
      <c r="D794" s="228" t="s">
        <v>145</v>
      </c>
      <c r="E794" s="239" t="s">
        <v>1</v>
      </c>
      <c r="F794" s="240" t="s">
        <v>204</v>
      </c>
      <c r="G794" s="238"/>
      <c r="H794" s="241">
        <v>10</v>
      </c>
      <c r="I794" s="242"/>
      <c r="J794" s="238"/>
      <c r="K794" s="238"/>
      <c r="L794" s="243"/>
      <c r="M794" s="244"/>
      <c r="N794" s="245"/>
      <c r="O794" s="245"/>
      <c r="P794" s="245"/>
      <c r="Q794" s="245"/>
      <c r="R794" s="245"/>
      <c r="S794" s="245"/>
      <c r="T794" s="24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7" t="s">
        <v>145</v>
      </c>
      <c r="AU794" s="247" t="s">
        <v>143</v>
      </c>
      <c r="AV794" s="14" t="s">
        <v>143</v>
      </c>
      <c r="AW794" s="14" t="s">
        <v>30</v>
      </c>
      <c r="AX794" s="14" t="s">
        <v>78</v>
      </c>
      <c r="AY794" s="247" t="s">
        <v>135</v>
      </c>
    </row>
    <row r="795" s="14" customFormat="1">
      <c r="A795" s="14"/>
      <c r="B795" s="237"/>
      <c r="C795" s="238"/>
      <c r="D795" s="228" t="s">
        <v>145</v>
      </c>
      <c r="E795" s="238"/>
      <c r="F795" s="240" t="s">
        <v>1022</v>
      </c>
      <c r="G795" s="238"/>
      <c r="H795" s="241">
        <v>12</v>
      </c>
      <c r="I795" s="242"/>
      <c r="J795" s="238"/>
      <c r="K795" s="238"/>
      <c r="L795" s="243"/>
      <c r="M795" s="244"/>
      <c r="N795" s="245"/>
      <c r="O795" s="245"/>
      <c r="P795" s="245"/>
      <c r="Q795" s="245"/>
      <c r="R795" s="245"/>
      <c r="S795" s="245"/>
      <c r="T795" s="24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145</v>
      </c>
      <c r="AU795" s="247" t="s">
        <v>143</v>
      </c>
      <c r="AV795" s="14" t="s">
        <v>143</v>
      </c>
      <c r="AW795" s="14" t="s">
        <v>4</v>
      </c>
      <c r="AX795" s="14" t="s">
        <v>78</v>
      </c>
      <c r="AY795" s="247" t="s">
        <v>135</v>
      </c>
    </row>
    <row r="796" s="2" customFormat="1" ht="24.15" customHeight="1">
      <c r="A796" s="38"/>
      <c r="B796" s="39"/>
      <c r="C796" s="212" t="s">
        <v>1023</v>
      </c>
      <c r="D796" s="212" t="s">
        <v>138</v>
      </c>
      <c r="E796" s="213" t="s">
        <v>1024</v>
      </c>
      <c r="F796" s="214" t="s">
        <v>1025</v>
      </c>
      <c r="G796" s="215" t="s">
        <v>157</v>
      </c>
      <c r="H796" s="216">
        <v>55</v>
      </c>
      <c r="I796" s="217"/>
      <c r="J796" s="218">
        <f>ROUND(I796*H796,2)</f>
        <v>0</v>
      </c>
      <c r="K796" s="219"/>
      <c r="L796" s="44"/>
      <c r="M796" s="220" t="s">
        <v>1</v>
      </c>
      <c r="N796" s="221" t="s">
        <v>39</v>
      </c>
      <c r="O796" s="91"/>
      <c r="P796" s="222">
        <f>O796*H796</f>
        <v>0</v>
      </c>
      <c r="Q796" s="222">
        <v>0</v>
      </c>
      <c r="R796" s="222">
        <f>Q796*H796</f>
        <v>0</v>
      </c>
      <c r="S796" s="222">
        <v>0</v>
      </c>
      <c r="T796" s="223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4" t="s">
        <v>253</v>
      </c>
      <c r="AT796" s="224" t="s">
        <v>138</v>
      </c>
      <c r="AU796" s="224" t="s">
        <v>143</v>
      </c>
      <c r="AY796" s="17" t="s">
        <v>135</v>
      </c>
      <c r="BE796" s="225">
        <f>IF(N796="základní",J796,0)</f>
        <v>0</v>
      </c>
      <c r="BF796" s="225">
        <f>IF(N796="snížená",J796,0)</f>
        <v>0</v>
      </c>
      <c r="BG796" s="225">
        <f>IF(N796="zákl. přenesená",J796,0)</f>
        <v>0</v>
      </c>
      <c r="BH796" s="225">
        <f>IF(N796="sníž. přenesená",J796,0)</f>
        <v>0</v>
      </c>
      <c r="BI796" s="225">
        <f>IF(N796="nulová",J796,0)</f>
        <v>0</v>
      </c>
      <c r="BJ796" s="17" t="s">
        <v>143</v>
      </c>
      <c r="BK796" s="225">
        <f>ROUND(I796*H796,2)</f>
        <v>0</v>
      </c>
      <c r="BL796" s="17" t="s">
        <v>253</v>
      </c>
      <c r="BM796" s="224" t="s">
        <v>1026</v>
      </c>
    </row>
    <row r="797" s="2" customFormat="1" ht="24.15" customHeight="1">
      <c r="A797" s="38"/>
      <c r="B797" s="39"/>
      <c r="C797" s="212" t="s">
        <v>1027</v>
      </c>
      <c r="D797" s="212" t="s">
        <v>138</v>
      </c>
      <c r="E797" s="213" t="s">
        <v>1028</v>
      </c>
      <c r="F797" s="214" t="s">
        <v>1029</v>
      </c>
      <c r="G797" s="215" t="s">
        <v>157</v>
      </c>
      <c r="H797" s="216">
        <v>15</v>
      </c>
      <c r="I797" s="217"/>
      <c r="J797" s="218">
        <f>ROUND(I797*H797,2)</f>
        <v>0</v>
      </c>
      <c r="K797" s="219"/>
      <c r="L797" s="44"/>
      <c r="M797" s="220" t="s">
        <v>1</v>
      </c>
      <c r="N797" s="221" t="s">
        <v>39</v>
      </c>
      <c r="O797" s="91"/>
      <c r="P797" s="222">
        <f>O797*H797</f>
        <v>0</v>
      </c>
      <c r="Q797" s="222">
        <v>0</v>
      </c>
      <c r="R797" s="222">
        <f>Q797*H797</f>
        <v>0</v>
      </c>
      <c r="S797" s="222">
        <v>0</v>
      </c>
      <c r="T797" s="223">
        <f>S797*H797</f>
        <v>0</v>
      </c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R797" s="224" t="s">
        <v>253</v>
      </c>
      <c r="AT797" s="224" t="s">
        <v>138</v>
      </c>
      <c r="AU797" s="224" t="s">
        <v>143</v>
      </c>
      <c r="AY797" s="17" t="s">
        <v>135</v>
      </c>
      <c r="BE797" s="225">
        <f>IF(N797="základní",J797,0)</f>
        <v>0</v>
      </c>
      <c r="BF797" s="225">
        <f>IF(N797="snížená",J797,0)</f>
        <v>0</v>
      </c>
      <c r="BG797" s="225">
        <f>IF(N797="zákl. přenesená",J797,0)</f>
        <v>0</v>
      </c>
      <c r="BH797" s="225">
        <f>IF(N797="sníž. přenesená",J797,0)</f>
        <v>0</v>
      </c>
      <c r="BI797" s="225">
        <f>IF(N797="nulová",J797,0)</f>
        <v>0</v>
      </c>
      <c r="BJ797" s="17" t="s">
        <v>143</v>
      </c>
      <c r="BK797" s="225">
        <f>ROUND(I797*H797,2)</f>
        <v>0</v>
      </c>
      <c r="BL797" s="17" t="s">
        <v>253</v>
      </c>
      <c r="BM797" s="224" t="s">
        <v>1030</v>
      </c>
    </row>
    <row r="798" s="14" customFormat="1">
      <c r="A798" s="14"/>
      <c r="B798" s="237"/>
      <c r="C798" s="238"/>
      <c r="D798" s="228" t="s">
        <v>145</v>
      </c>
      <c r="E798" s="239" t="s">
        <v>1</v>
      </c>
      <c r="F798" s="240" t="s">
        <v>248</v>
      </c>
      <c r="G798" s="238"/>
      <c r="H798" s="241">
        <v>15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145</v>
      </c>
      <c r="AU798" s="247" t="s">
        <v>143</v>
      </c>
      <c r="AV798" s="14" t="s">
        <v>143</v>
      </c>
      <c r="AW798" s="14" t="s">
        <v>30</v>
      </c>
      <c r="AX798" s="14" t="s">
        <v>78</v>
      </c>
      <c r="AY798" s="247" t="s">
        <v>135</v>
      </c>
    </row>
    <row r="799" s="2" customFormat="1" ht="21.75" customHeight="1">
      <c r="A799" s="38"/>
      <c r="B799" s="39"/>
      <c r="C799" s="212" t="s">
        <v>1031</v>
      </c>
      <c r="D799" s="212" t="s">
        <v>138</v>
      </c>
      <c r="E799" s="213" t="s">
        <v>1032</v>
      </c>
      <c r="F799" s="214" t="s">
        <v>1033</v>
      </c>
      <c r="G799" s="215" t="s">
        <v>157</v>
      </c>
      <c r="H799" s="216">
        <v>38</v>
      </c>
      <c r="I799" s="217"/>
      <c r="J799" s="218">
        <f>ROUND(I799*H799,2)</f>
        <v>0</v>
      </c>
      <c r="K799" s="219"/>
      <c r="L799" s="44"/>
      <c r="M799" s="220" t="s">
        <v>1</v>
      </c>
      <c r="N799" s="221" t="s">
        <v>39</v>
      </c>
      <c r="O799" s="91"/>
      <c r="P799" s="222">
        <f>O799*H799</f>
        <v>0</v>
      </c>
      <c r="Q799" s="222">
        <v>0</v>
      </c>
      <c r="R799" s="222">
        <f>Q799*H799</f>
        <v>0</v>
      </c>
      <c r="S799" s="222">
        <v>0</v>
      </c>
      <c r="T799" s="223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24" t="s">
        <v>253</v>
      </c>
      <c r="AT799" s="224" t="s">
        <v>138</v>
      </c>
      <c r="AU799" s="224" t="s">
        <v>143</v>
      </c>
      <c r="AY799" s="17" t="s">
        <v>135</v>
      </c>
      <c r="BE799" s="225">
        <f>IF(N799="základní",J799,0)</f>
        <v>0</v>
      </c>
      <c r="BF799" s="225">
        <f>IF(N799="snížená",J799,0)</f>
        <v>0</v>
      </c>
      <c r="BG799" s="225">
        <f>IF(N799="zákl. přenesená",J799,0)</f>
        <v>0</v>
      </c>
      <c r="BH799" s="225">
        <f>IF(N799="sníž. přenesená",J799,0)</f>
        <v>0</v>
      </c>
      <c r="BI799" s="225">
        <f>IF(N799="nulová",J799,0)</f>
        <v>0</v>
      </c>
      <c r="BJ799" s="17" t="s">
        <v>143</v>
      </c>
      <c r="BK799" s="225">
        <f>ROUND(I799*H799,2)</f>
        <v>0</v>
      </c>
      <c r="BL799" s="17" t="s">
        <v>253</v>
      </c>
      <c r="BM799" s="224" t="s">
        <v>1034</v>
      </c>
    </row>
    <row r="800" s="2" customFormat="1" ht="24.15" customHeight="1">
      <c r="A800" s="38"/>
      <c r="B800" s="39"/>
      <c r="C800" s="212" t="s">
        <v>1035</v>
      </c>
      <c r="D800" s="212" t="s">
        <v>138</v>
      </c>
      <c r="E800" s="213" t="s">
        <v>1036</v>
      </c>
      <c r="F800" s="214" t="s">
        <v>1037</v>
      </c>
      <c r="G800" s="215" t="s">
        <v>157</v>
      </c>
      <c r="H800" s="216">
        <v>1</v>
      </c>
      <c r="I800" s="217"/>
      <c r="J800" s="218">
        <f>ROUND(I800*H800,2)</f>
        <v>0</v>
      </c>
      <c r="K800" s="219"/>
      <c r="L800" s="44"/>
      <c r="M800" s="220" t="s">
        <v>1</v>
      </c>
      <c r="N800" s="221" t="s">
        <v>39</v>
      </c>
      <c r="O800" s="91"/>
      <c r="P800" s="222">
        <f>O800*H800</f>
        <v>0</v>
      </c>
      <c r="Q800" s="222">
        <v>0</v>
      </c>
      <c r="R800" s="222">
        <f>Q800*H800</f>
        <v>0</v>
      </c>
      <c r="S800" s="222">
        <v>0</v>
      </c>
      <c r="T800" s="223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24" t="s">
        <v>253</v>
      </c>
      <c r="AT800" s="224" t="s">
        <v>138</v>
      </c>
      <c r="AU800" s="224" t="s">
        <v>143</v>
      </c>
      <c r="AY800" s="17" t="s">
        <v>135</v>
      </c>
      <c r="BE800" s="225">
        <f>IF(N800="základní",J800,0)</f>
        <v>0</v>
      </c>
      <c r="BF800" s="225">
        <f>IF(N800="snížená",J800,0)</f>
        <v>0</v>
      </c>
      <c r="BG800" s="225">
        <f>IF(N800="zákl. přenesená",J800,0)</f>
        <v>0</v>
      </c>
      <c r="BH800" s="225">
        <f>IF(N800="sníž. přenesená",J800,0)</f>
        <v>0</v>
      </c>
      <c r="BI800" s="225">
        <f>IF(N800="nulová",J800,0)</f>
        <v>0</v>
      </c>
      <c r="BJ800" s="17" t="s">
        <v>143</v>
      </c>
      <c r="BK800" s="225">
        <f>ROUND(I800*H800,2)</f>
        <v>0</v>
      </c>
      <c r="BL800" s="17" t="s">
        <v>253</v>
      </c>
      <c r="BM800" s="224" t="s">
        <v>1038</v>
      </c>
    </row>
    <row r="801" s="2" customFormat="1" ht="24.15" customHeight="1">
      <c r="A801" s="38"/>
      <c r="B801" s="39"/>
      <c r="C801" s="259" t="s">
        <v>1039</v>
      </c>
      <c r="D801" s="259" t="s">
        <v>149</v>
      </c>
      <c r="E801" s="260" t="s">
        <v>1040</v>
      </c>
      <c r="F801" s="261" t="s">
        <v>1041</v>
      </c>
      <c r="G801" s="262" t="s">
        <v>157</v>
      </c>
      <c r="H801" s="263">
        <v>1</v>
      </c>
      <c r="I801" s="264"/>
      <c r="J801" s="265">
        <f>ROUND(I801*H801,2)</f>
        <v>0</v>
      </c>
      <c r="K801" s="266"/>
      <c r="L801" s="267"/>
      <c r="M801" s="268" t="s">
        <v>1</v>
      </c>
      <c r="N801" s="269" t="s">
        <v>39</v>
      </c>
      <c r="O801" s="91"/>
      <c r="P801" s="222">
        <f>O801*H801</f>
        <v>0</v>
      </c>
      <c r="Q801" s="222">
        <v>0.0016199999999999999</v>
      </c>
      <c r="R801" s="222">
        <f>Q801*H801</f>
        <v>0.0016199999999999999</v>
      </c>
      <c r="S801" s="222">
        <v>0</v>
      </c>
      <c r="T801" s="223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24" t="s">
        <v>332</v>
      </c>
      <c r="AT801" s="224" t="s">
        <v>149</v>
      </c>
      <c r="AU801" s="224" t="s">
        <v>143</v>
      </c>
      <c r="AY801" s="17" t="s">
        <v>135</v>
      </c>
      <c r="BE801" s="225">
        <f>IF(N801="základní",J801,0)</f>
        <v>0</v>
      </c>
      <c r="BF801" s="225">
        <f>IF(N801="snížená",J801,0)</f>
        <v>0</v>
      </c>
      <c r="BG801" s="225">
        <f>IF(N801="zákl. přenesená",J801,0)</f>
        <v>0</v>
      </c>
      <c r="BH801" s="225">
        <f>IF(N801="sníž. přenesená",J801,0)</f>
        <v>0</v>
      </c>
      <c r="BI801" s="225">
        <f>IF(N801="nulová",J801,0)</f>
        <v>0</v>
      </c>
      <c r="BJ801" s="17" t="s">
        <v>143</v>
      </c>
      <c r="BK801" s="225">
        <f>ROUND(I801*H801,2)</f>
        <v>0</v>
      </c>
      <c r="BL801" s="17" t="s">
        <v>253</v>
      </c>
      <c r="BM801" s="224" t="s">
        <v>1042</v>
      </c>
    </row>
    <row r="802" s="2" customFormat="1" ht="24.15" customHeight="1">
      <c r="A802" s="38"/>
      <c r="B802" s="39"/>
      <c r="C802" s="212" t="s">
        <v>1043</v>
      </c>
      <c r="D802" s="212" t="s">
        <v>138</v>
      </c>
      <c r="E802" s="213" t="s">
        <v>1044</v>
      </c>
      <c r="F802" s="214" t="s">
        <v>1045</v>
      </c>
      <c r="G802" s="215" t="s">
        <v>157</v>
      </c>
      <c r="H802" s="216">
        <v>1</v>
      </c>
      <c r="I802" s="217"/>
      <c r="J802" s="218">
        <f>ROUND(I802*H802,2)</f>
        <v>0</v>
      </c>
      <c r="K802" s="219"/>
      <c r="L802" s="44"/>
      <c r="M802" s="220" t="s">
        <v>1</v>
      </c>
      <c r="N802" s="221" t="s">
        <v>39</v>
      </c>
      <c r="O802" s="91"/>
      <c r="P802" s="222">
        <f>O802*H802</f>
        <v>0</v>
      </c>
      <c r="Q802" s="222">
        <v>0</v>
      </c>
      <c r="R802" s="222">
        <f>Q802*H802</f>
        <v>0</v>
      </c>
      <c r="S802" s="222">
        <v>0.040000000000000001</v>
      </c>
      <c r="T802" s="223">
        <f>S802*H802</f>
        <v>0.040000000000000001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4" t="s">
        <v>253</v>
      </c>
      <c r="AT802" s="224" t="s">
        <v>138</v>
      </c>
      <c r="AU802" s="224" t="s">
        <v>143</v>
      </c>
      <c r="AY802" s="17" t="s">
        <v>135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7" t="s">
        <v>143</v>
      </c>
      <c r="BK802" s="225">
        <f>ROUND(I802*H802,2)</f>
        <v>0</v>
      </c>
      <c r="BL802" s="17" t="s">
        <v>253</v>
      </c>
      <c r="BM802" s="224" t="s">
        <v>1046</v>
      </c>
    </row>
    <row r="803" s="13" customFormat="1">
      <c r="A803" s="13"/>
      <c r="B803" s="226"/>
      <c r="C803" s="227"/>
      <c r="D803" s="228" t="s">
        <v>145</v>
      </c>
      <c r="E803" s="229" t="s">
        <v>1</v>
      </c>
      <c r="F803" s="230" t="s">
        <v>996</v>
      </c>
      <c r="G803" s="227"/>
      <c r="H803" s="229" t="s">
        <v>1</v>
      </c>
      <c r="I803" s="231"/>
      <c r="J803" s="227"/>
      <c r="K803" s="227"/>
      <c r="L803" s="232"/>
      <c r="M803" s="233"/>
      <c r="N803" s="234"/>
      <c r="O803" s="234"/>
      <c r="P803" s="234"/>
      <c r="Q803" s="234"/>
      <c r="R803" s="234"/>
      <c r="S803" s="234"/>
      <c r="T803" s="235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6" t="s">
        <v>145</v>
      </c>
      <c r="AU803" s="236" t="s">
        <v>143</v>
      </c>
      <c r="AV803" s="13" t="s">
        <v>78</v>
      </c>
      <c r="AW803" s="13" t="s">
        <v>30</v>
      </c>
      <c r="AX803" s="13" t="s">
        <v>73</v>
      </c>
      <c r="AY803" s="236" t="s">
        <v>135</v>
      </c>
    </row>
    <row r="804" s="14" customFormat="1">
      <c r="A804" s="14"/>
      <c r="B804" s="237"/>
      <c r="C804" s="238"/>
      <c r="D804" s="228" t="s">
        <v>145</v>
      </c>
      <c r="E804" s="239" t="s">
        <v>1</v>
      </c>
      <c r="F804" s="240" t="s">
        <v>78</v>
      </c>
      <c r="G804" s="238"/>
      <c r="H804" s="241">
        <v>1</v>
      </c>
      <c r="I804" s="242"/>
      <c r="J804" s="238"/>
      <c r="K804" s="238"/>
      <c r="L804" s="243"/>
      <c r="M804" s="244"/>
      <c r="N804" s="245"/>
      <c r="O804" s="245"/>
      <c r="P804" s="245"/>
      <c r="Q804" s="245"/>
      <c r="R804" s="245"/>
      <c r="S804" s="245"/>
      <c r="T804" s="246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47" t="s">
        <v>145</v>
      </c>
      <c r="AU804" s="247" t="s">
        <v>143</v>
      </c>
      <c r="AV804" s="14" t="s">
        <v>143</v>
      </c>
      <c r="AW804" s="14" t="s">
        <v>30</v>
      </c>
      <c r="AX804" s="14" t="s">
        <v>78</v>
      </c>
      <c r="AY804" s="247" t="s">
        <v>135</v>
      </c>
    </row>
    <row r="805" s="2" customFormat="1" ht="24.15" customHeight="1">
      <c r="A805" s="38"/>
      <c r="B805" s="39"/>
      <c r="C805" s="212" t="s">
        <v>1047</v>
      </c>
      <c r="D805" s="212" t="s">
        <v>138</v>
      </c>
      <c r="E805" s="213" t="s">
        <v>1048</v>
      </c>
      <c r="F805" s="214" t="s">
        <v>1049</v>
      </c>
      <c r="G805" s="215" t="s">
        <v>157</v>
      </c>
      <c r="H805" s="216">
        <v>6</v>
      </c>
      <c r="I805" s="217"/>
      <c r="J805" s="218">
        <f>ROUND(I805*H805,2)</f>
        <v>0</v>
      </c>
      <c r="K805" s="219"/>
      <c r="L805" s="44"/>
      <c r="M805" s="220" t="s">
        <v>1</v>
      </c>
      <c r="N805" s="221" t="s">
        <v>39</v>
      </c>
      <c r="O805" s="91"/>
      <c r="P805" s="222">
        <f>O805*H805</f>
        <v>0</v>
      </c>
      <c r="Q805" s="222">
        <v>0</v>
      </c>
      <c r="R805" s="222">
        <f>Q805*H805</f>
        <v>0</v>
      </c>
      <c r="S805" s="222">
        <v>0.00023000000000000001</v>
      </c>
      <c r="T805" s="223">
        <f>S805*H805</f>
        <v>0.0013800000000000002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24" t="s">
        <v>253</v>
      </c>
      <c r="AT805" s="224" t="s">
        <v>138</v>
      </c>
      <c r="AU805" s="224" t="s">
        <v>143</v>
      </c>
      <c r="AY805" s="17" t="s">
        <v>135</v>
      </c>
      <c r="BE805" s="225">
        <f>IF(N805="základní",J805,0)</f>
        <v>0</v>
      </c>
      <c r="BF805" s="225">
        <f>IF(N805="snížená",J805,0)</f>
        <v>0</v>
      </c>
      <c r="BG805" s="225">
        <f>IF(N805="zákl. přenesená",J805,0)</f>
        <v>0</v>
      </c>
      <c r="BH805" s="225">
        <f>IF(N805="sníž. přenesená",J805,0)</f>
        <v>0</v>
      </c>
      <c r="BI805" s="225">
        <f>IF(N805="nulová",J805,0)</f>
        <v>0</v>
      </c>
      <c r="BJ805" s="17" t="s">
        <v>143</v>
      </c>
      <c r="BK805" s="225">
        <f>ROUND(I805*H805,2)</f>
        <v>0</v>
      </c>
      <c r="BL805" s="17" t="s">
        <v>253</v>
      </c>
      <c r="BM805" s="224" t="s">
        <v>1050</v>
      </c>
    </row>
    <row r="806" s="14" customFormat="1">
      <c r="A806" s="14"/>
      <c r="B806" s="237"/>
      <c r="C806" s="238"/>
      <c r="D806" s="228" t="s">
        <v>145</v>
      </c>
      <c r="E806" s="239" t="s">
        <v>1</v>
      </c>
      <c r="F806" s="240" t="s">
        <v>172</v>
      </c>
      <c r="G806" s="238"/>
      <c r="H806" s="241">
        <v>6</v>
      </c>
      <c r="I806" s="242"/>
      <c r="J806" s="238"/>
      <c r="K806" s="238"/>
      <c r="L806" s="243"/>
      <c r="M806" s="244"/>
      <c r="N806" s="245"/>
      <c r="O806" s="245"/>
      <c r="P806" s="245"/>
      <c r="Q806" s="245"/>
      <c r="R806" s="245"/>
      <c r="S806" s="245"/>
      <c r="T806" s="24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7" t="s">
        <v>145</v>
      </c>
      <c r="AU806" s="247" t="s">
        <v>143</v>
      </c>
      <c r="AV806" s="14" t="s">
        <v>143</v>
      </c>
      <c r="AW806" s="14" t="s">
        <v>30</v>
      </c>
      <c r="AX806" s="14" t="s">
        <v>78</v>
      </c>
      <c r="AY806" s="247" t="s">
        <v>135</v>
      </c>
    </row>
    <row r="807" s="2" customFormat="1" ht="24.15" customHeight="1">
      <c r="A807" s="38"/>
      <c r="B807" s="39"/>
      <c r="C807" s="212" t="s">
        <v>1051</v>
      </c>
      <c r="D807" s="212" t="s">
        <v>138</v>
      </c>
      <c r="E807" s="213" t="s">
        <v>1052</v>
      </c>
      <c r="F807" s="214" t="s">
        <v>1053</v>
      </c>
      <c r="G807" s="215" t="s">
        <v>157</v>
      </c>
      <c r="H807" s="216">
        <v>1</v>
      </c>
      <c r="I807" s="217"/>
      <c r="J807" s="218">
        <f>ROUND(I807*H807,2)</f>
        <v>0</v>
      </c>
      <c r="K807" s="219"/>
      <c r="L807" s="44"/>
      <c r="M807" s="220" t="s">
        <v>1</v>
      </c>
      <c r="N807" s="221" t="s">
        <v>39</v>
      </c>
      <c r="O807" s="91"/>
      <c r="P807" s="222">
        <f>O807*H807</f>
        <v>0</v>
      </c>
      <c r="Q807" s="222">
        <v>0</v>
      </c>
      <c r="R807" s="222">
        <f>Q807*H807</f>
        <v>0</v>
      </c>
      <c r="S807" s="222">
        <v>0</v>
      </c>
      <c r="T807" s="223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24" t="s">
        <v>253</v>
      </c>
      <c r="AT807" s="224" t="s">
        <v>138</v>
      </c>
      <c r="AU807" s="224" t="s">
        <v>143</v>
      </c>
      <c r="AY807" s="17" t="s">
        <v>135</v>
      </c>
      <c r="BE807" s="225">
        <f>IF(N807="základní",J807,0)</f>
        <v>0</v>
      </c>
      <c r="BF807" s="225">
        <f>IF(N807="snížená",J807,0)</f>
        <v>0</v>
      </c>
      <c r="BG807" s="225">
        <f>IF(N807="zákl. přenesená",J807,0)</f>
        <v>0</v>
      </c>
      <c r="BH807" s="225">
        <f>IF(N807="sníž. přenesená",J807,0)</f>
        <v>0</v>
      </c>
      <c r="BI807" s="225">
        <f>IF(N807="nulová",J807,0)</f>
        <v>0</v>
      </c>
      <c r="BJ807" s="17" t="s">
        <v>143</v>
      </c>
      <c r="BK807" s="225">
        <f>ROUND(I807*H807,2)</f>
        <v>0</v>
      </c>
      <c r="BL807" s="17" t="s">
        <v>253</v>
      </c>
      <c r="BM807" s="224" t="s">
        <v>1054</v>
      </c>
    </row>
    <row r="808" s="2" customFormat="1" ht="24.15" customHeight="1">
      <c r="A808" s="38"/>
      <c r="B808" s="39"/>
      <c r="C808" s="212" t="s">
        <v>1055</v>
      </c>
      <c r="D808" s="212" t="s">
        <v>138</v>
      </c>
      <c r="E808" s="213" t="s">
        <v>1056</v>
      </c>
      <c r="F808" s="214" t="s">
        <v>1057</v>
      </c>
      <c r="G808" s="215" t="s">
        <v>157</v>
      </c>
      <c r="H808" s="216">
        <v>6</v>
      </c>
      <c r="I808" s="217"/>
      <c r="J808" s="218">
        <f>ROUND(I808*H808,2)</f>
        <v>0</v>
      </c>
      <c r="K808" s="219"/>
      <c r="L808" s="44"/>
      <c r="M808" s="220" t="s">
        <v>1</v>
      </c>
      <c r="N808" s="221" t="s">
        <v>39</v>
      </c>
      <c r="O808" s="91"/>
      <c r="P808" s="222">
        <f>O808*H808</f>
        <v>0</v>
      </c>
      <c r="Q808" s="222">
        <v>0</v>
      </c>
      <c r="R808" s="222">
        <f>Q808*H808</f>
        <v>0</v>
      </c>
      <c r="S808" s="222">
        <v>0</v>
      </c>
      <c r="T808" s="223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4" t="s">
        <v>253</v>
      </c>
      <c r="AT808" s="224" t="s">
        <v>138</v>
      </c>
      <c r="AU808" s="224" t="s">
        <v>143</v>
      </c>
      <c r="AY808" s="17" t="s">
        <v>135</v>
      </c>
      <c r="BE808" s="225">
        <f>IF(N808="základní",J808,0)</f>
        <v>0</v>
      </c>
      <c r="BF808" s="225">
        <f>IF(N808="snížená",J808,0)</f>
        <v>0</v>
      </c>
      <c r="BG808" s="225">
        <f>IF(N808="zákl. přenesená",J808,0)</f>
        <v>0</v>
      </c>
      <c r="BH808" s="225">
        <f>IF(N808="sníž. přenesená",J808,0)</f>
        <v>0</v>
      </c>
      <c r="BI808" s="225">
        <f>IF(N808="nulová",J808,0)</f>
        <v>0</v>
      </c>
      <c r="BJ808" s="17" t="s">
        <v>143</v>
      </c>
      <c r="BK808" s="225">
        <f>ROUND(I808*H808,2)</f>
        <v>0</v>
      </c>
      <c r="BL808" s="17" t="s">
        <v>253</v>
      </c>
      <c r="BM808" s="224" t="s">
        <v>1058</v>
      </c>
    </row>
    <row r="809" s="13" customFormat="1">
      <c r="A809" s="13"/>
      <c r="B809" s="226"/>
      <c r="C809" s="227"/>
      <c r="D809" s="228" t="s">
        <v>145</v>
      </c>
      <c r="E809" s="229" t="s">
        <v>1</v>
      </c>
      <c r="F809" s="230" t="s">
        <v>381</v>
      </c>
      <c r="G809" s="227"/>
      <c r="H809" s="229" t="s">
        <v>1</v>
      </c>
      <c r="I809" s="231"/>
      <c r="J809" s="227"/>
      <c r="K809" s="227"/>
      <c r="L809" s="232"/>
      <c r="M809" s="233"/>
      <c r="N809" s="234"/>
      <c r="O809" s="234"/>
      <c r="P809" s="234"/>
      <c r="Q809" s="234"/>
      <c r="R809" s="234"/>
      <c r="S809" s="234"/>
      <c r="T809" s="235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6" t="s">
        <v>145</v>
      </c>
      <c r="AU809" s="236" t="s">
        <v>143</v>
      </c>
      <c r="AV809" s="13" t="s">
        <v>78</v>
      </c>
      <c r="AW809" s="13" t="s">
        <v>30</v>
      </c>
      <c r="AX809" s="13" t="s">
        <v>73</v>
      </c>
      <c r="AY809" s="236" t="s">
        <v>135</v>
      </c>
    </row>
    <row r="810" s="14" customFormat="1">
      <c r="A810" s="14"/>
      <c r="B810" s="237"/>
      <c r="C810" s="238"/>
      <c r="D810" s="228" t="s">
        <v>145</v>
      </c>
      <c r="E810" s="239" t="s">
        <v>1</v>
      </c>
      <c r="F810" s="240" t="s">
        <v>143</v>
      </c>
      <c r="G810" s="238"/>
      <c r="H810" s="241">
        <v>2</v>
      </c>
      <c r="I810" s="242"/>
      <c r="J810" s="238"/>
      <c r="K810" s="238"/>
      <c r="L810" s="243"/>
      <c r="M810" s="244"/>
      <c r="N810" s="245"/>
      <c r="O810" s="245"/>
      <c r="P810" s="245"/>
      <c r="Q810" s="245"/>
      <c r="R810" s="245"/>
      <c r="S810" s="245"/>
      <c r="T810" s="246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7" t="s">
        <v>145</v>
      </c>
      <c r="AU810" s="247" t="s">
        <v>143</v>
      </c>
      <c r="AV810" s="14" t="s">
        <v>143</v>
      </c>
      <c r="AW810" s="14" t="s">
        <v>30</v>
      </c>
      <c r="AX810" s="14" t="s">
        <v>73</v>
      </c>
      <c r="AY810" s="247" t="s">
        <v>135</v>
      </c>
    </row>
    <row r="811" s="13" customFormat="1">
      <c r="A811" s="13"/>
      <c r="B811" s="226"/>
      <c r="C811" s="227"/>
      <c r="D811" s="228" t="s">
        <v>145</v>
      </c>
      <c r="E811" s="229" t="s">
        <v>1</v>
      </c>
      <c r="F811" s="230" t="s">
        <v>354</v>
      </c>
      <c r="G811" s="227"/>
      <c r="H811" s="229" t="s">
        <v>1</v>
      </c>
      <c r="I811" s="231"/>
      <c r="J811" s="227"/>
      <c r="K811" s="227"/>
      <c r="L811" s="232"/>
      <c r="M811" s="233"/>
      <c r="N811" s="234"/>
      <c r="O811" s="234"/>
      <c r="P811" s="234"/>
      <c r="Q811" s="234"/>
      <c r="R811" s="234"/>
      <c r="S811" s="234"/>
      <c r="T811" s="23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6" t="s">
        <v>145</v>
      </c>
      <c r="AU811" s="236" t="s">
        <v>143</v>
      </c>
      <c r="AV811" s="13" t="s">
        <v>78</v>
      </c>
      <c r="AW811" s="13" t="s">
        <v>30</v>
      </c>
      <c r="AX811" s="13" t="s">
        <v>73</v>
      </c>
      <c r="AY811" s="236" t="s">
        <v>135</v>
      </c>
    </row>
    <row r="812" s="14" customFormat="1">
      <c r="A812" s="14"/>
      <c r="B812" s="237"/>
      <c r="C812" s="238"/>
      <c r="D812" s="228" t="s">
        <v>145</v>
      </c>
      <c r="E812" s="239" t="s">
        <v>1</v>
      </c>
      <c r="F812" s="240" t="s">
        <v>78</v>
      </c>
      <c r="G812" s="238"/>
      <c r="H812" s="241">
        <v>1</v>
      </c>
      <c r="I812" s="242"/>
      <c r="J812" s="238"/>
      <c r="K812" s="238"/>
      <c r="L812" s="243"/>
      <c r="M812" s="244"/>
      <c r="N812" s="245"/>
      <c r="O812" s="245"/>
      <c r="P812" s="245"/>
      <c r="Q812" s="245"/>
      <c r="R812" s="245"/>
      <c r="S812" s="245"/>
      <c r="T812" s="24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7" t="s">
        <v>145</v>
      </c>
      <c r="AU812" s="247" t="s">
        <v>143</v>
      </c>
      <c r="AV812" s="14" t="s">
        <v>143</v>
      </c>
      <c r="AW812" s="14" t="s">
        <v>30</v>
      </c>
      <c r="AX812" s="14" t="s">
        <v>73</v>
      </c>
      <c r="AY812" s="247" t="s">
        <v>135</v>
      </c>
    </row>
    <row r="813" s="13" customFormat="1">
      <c r="A813" s="13"/>
      <c r="B813" s="226"/>
      <c r="C813" s="227"/>
      <c r="D813" s="228" t="s">
        <v>145</v>
      </c>
      <c r="E813" s="229" t="s">
        <v>1</v>
      </c>
      <c r="F813" s="230" t="s">
        <v>444</v>
      </c>
      <c r="G813" s="227"/>
      <c r="H813" s="229" t="s">
        <v>1</v>
      </c>
      <c r="I813" s="231"/>
      <c r="J813" s="227"/>
      <c r="K813" s="227"/>
      <c r="L813" s="232"/>
      <c r="M813" s="233"/>
      <c r="N813" s="234"/>
      <c r="O813" s="234"/>
      <c r="P813" s="234"/>
      <c r="Q813" s="234"/>
      <c r="R813" s="234"/>
      <c r="S813" s="234"/>
      <c r="T813" s="23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6" t="s">
        <v>145</v>
      </c>
      <c r="AU813" s="236" t="s">
        <v>143</v>
      </c>
      <c r="AV813" s="13" t="s">
        <v>78</v>
      </c>
      <c r="AW813" s="13" t="s">
        <v>30</v>
      </c>
      <c r="AX813" s="13" t="s">
        <v>73</v>
      </c>
      <c r="AY813" s="236" t="s">
        <v>135</v>
      </c>
    </row>
    <row r="814" s="14" customFormat="1">
      <c r="A814" s="14"/>
      <c r="B814" s="237"/>
      <c r="C814" s="238"/>
      <c r="D814" s="228" t="s">
        <v>145</v>
      </c>
      <c r="E814" s="239" t="s">
        <v>1</v>
      </c>
      <c r="F814" s="240" t="s">
        <v>143</v>
      </c>
      <c r="G814" s="238"/>
      <c r="H814" s="241">
        <v>2</v>
      </c>
      <c r="I814" s="242"/>
      <c r="J814" s="238"/>
      <c r="K814" s="238"/>
      <c r="L814" s="243"/>
      <c r="M814" s="244"/>
      <c r="N814" s="245"/>
      <c r="O814" s="245"/>
      <c r="P814" s="245"/>
      <c r="Q814" s="245"/>
      <c r="R814" s="245"/>
      <c r="S814" s="245"/>
      <c r="T814" s="24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7" t="s">
        <v>145</v>
      </c>
      <c r="AU814" s="247" t="s">
        <v>143</v>
      </c>
      <c r="AV814" s="14" t="s">
        <v>143</v>
      </c>
      <c r="AW814" s="14" t="s">
        <v>30</v>
      </c>
      <c r="AX814" s="14" t="s">
        <v>73</v>
      </c>
      <c r="AY814" s="247" t="s">
        <v>135</v>
      </c>
    </row>
    <row r="815" s="13" customFormat="1">
      <c r="A815" s="13"/>
      <c r="B815" s="226"/>
      <c r="C815" s="227"/>
      <c r="D815" s="228" t="s">
        <v>145</v>
      </c>
      <c r="E815" s="229" t="s">
        <v>1</v>
      </c>
      <c r="F815" s="230" t="s">
        <v>998</v>
      </c>
      <c r="G815" s="227"/>
      <c r="H815" s="229" t="s">
        <v>1</v>
      </c>
      <c r="I815" s="231"/>
      <c r="J815" s="227"/>
      <c r="K815" s="227"/>
      <c r="L815" s="232"/>
      <c r="M815" s="233"/>
      <c r="N815" s="234"/>
      <c r="O815" s="234"/>
      <c r="P815" s="234"/>
      <c r="Q815" s="234"/>
      <c r="R815" s="234"/>
      <c r="S815" s="234"/>
      <c r="T815" s="235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6" t="s">
        <v>145</v>
      </c>
      <c r="AU815" s="236" t="s">
        <v>143</v>
      </c>
      <c r="AV815" s="13" t="s">
        <v>78</v>
      </c>
      <c r="AW815" s="13" t="s">
        <v>30</v>
      </c>
      <c r="AX815" s="13" t="s">
        <v>73</v>
      </c>
      <c r="AY815" s="236" t="s">
        <v>135</v>
      </c>
    </row>
    <row r="816" s="14" customFormat="1">
      <c r="A816" s="14"/>
      <c r="B816" s="237"/>
      <c r="C816" s="238"/>
      <c r="D816" s="228" t="s">
        <v>145</v>
      </c>
      <c r="E816" s="239" t="s">
        <v>1</v>
      </c>
      <c r="F816" s="240" t="s">
        <v>78</v>
      </c>
      <c r="G816" s="238"/>
      <c r="H816" s="241">
        <v>1</v>
      </c>
      <c r="I816" s="242"/>
      <c r="J816" s="238"/>
      <c r="K816" s="238"/>
      <c r="L816" s="243"/>
      <c r="M816" s="244"/>
      <c r="N816" s="245"/>
      <c r="O816" s="245"/>
      <c r="P816" s="245"/>
      <c r="Q816" s="245"/>
      <c r="R816" s="245"/>
      <c r="S816" s="245"/>
      <c r="T816" s="24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7" t="s">
        <v>145</v>
      </c>
      <c r="AU816" s="247" t="s">
        <v>143</v>
      </c>
      <c r="AV816" s="14" t="s">
        <v>143</v>
      </c>
      <c r="AW816" s="14" t="s">
        <v>30</v>
      </c>
      <c r="AX816" s="14" t="s">
        <v>73</v>
      </c>
      <c r="AY816" s="247" t="s">
        <v>135</v>
      </c>
    </row>
    <row r="817" s="15" customFormat="1">
      <c r="A817" s="15"/>
      <c r="B817" s="248"/>
      <c r="C817" s="249"/>
      <c r="D817" s="228" t="s">
        <v>145</v>
      </c>
      <c r="E817" s="250" t="s">
        <v>1</v>
      </c>
      <c r="F817" s="251" t="s">
        <v>148</v>
      </c>
      <c r="G817" s="249"/>
      <c r="H817" s="252">
        <v>6</v>
      </c>
      <c r="I817" s="253"/>
      <c r="J817" s="249"/>
      <c r="K817" s="249"/>
      <c r="L817" s="254"/>
      <c r="M817" s="255"/>
      <c r="N817" s="256"/>
      <c r="O817" s="256"/>
      <c r="P817" s="256"/>
      <c r="Q817" s="256"/>
      <c r="R817" s="256"/>
      <c r="S817" s="256"/>
      <c r="T817" s="257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58" t="s">
        <v>145</v>
      </c>
      <c r="AU817" s="258" t="s">
        <v>143</v>
      </c>
      <c r="AV817" s="15" t="s">
        <v>142</v>
      </c>
      <c r="AW817" s="15" t="s">
        <v>30</v>
      </c>
      <c r="AX817" s="15" t="s">
        <v>78</v>
      </c>
      <c r="AY817" s="258" t="s">
        <v>135</v>
      </c>
    </row>
    <row r="818" s="2" customFormat="1" ht="16.5" customHeight="1">
      <c r="A818" s="38"/>
      <c r="B818" s="39"/>
      <c r="C818" s="259" t="s">
        <v>1059</v>
      </c>
      <c r="D818" s="259" t="s">
        <v>149</v>
      </c>
      <c r="E818" s="260" t="s">
        <v>1060</v>
      </c>
      <c r="F818" s="261" t="s">
        <v>1061</v>
      </c>
      <c r="G818" s="262" t="s">
        <v>157</v>
      </c>
      <c r="H818" s="263">
        <v>6</v>
      </c>
      <c r="I818" s="264"/>
      <c r="J818" s="265">
        <f>ROUND(I818*H818,2)</f>
        <v>0</v>
      </c>
      <c r="K818" s="266"/>
      <c r="L818" s="267"/>
      <c r="M818" s="268" t="s">
        <v>1</v>
      </c>
      <c r="N818" s="269" t="s">
        <v>39</v>
      </c>
      <c r="O818" s="91"/>
      <c r="P818" s="222">
        <f>O818*H818</f>
        <v>0</v>
      </c>
      <c r="Q818" s="222">
        <v>0.00011</v>
      </c>
      <c r="R818" s="222">
        <f>Q818*H818</f>
        <v>0.00066</v>
      </c>
      <c r="S818" s="222">
        <v>0</v>
      </c>
      <c r="T818" s="223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224" t="s">
        <v>332</v>
      </c>
      <c r="AT818" s="224" t="s">
        <v>149</v>
      </c>
      <c r="AU818" s="224" t="s">
        <v>143</v>
      </c>
      <c r="AY818" s="17" t="s">
        <v>135</v>
      </c>
      <c r="BE818" s="225">
        <f>IF(N818="základní",J818,0)</f>
        <v>0</v>
      </c>
      <c r="BF818" s="225">
        <f>IF(N818="snížená",J818,0)</f>
        <v>0</v>
      </c>
      <c r="BG818" s="225">
        <f>IF(N818="zákl. přenesená",J818,0)</f>
        <v>0</v>
      </c>
      <c r="BH818" s="225">
        <f>IF(N818="sníž. přenesená",J818,0)</f>
        <v>0</v>
      </c>
      <c r="BI818" s="225">
        <f>IF(N818="nulová",J818,0)</f>
        <v>0</v>
      </c>
      <c r="BJ818" s="17" t="s">
        <v>143</v>
      </c>
      <c r="BK818" s="225">
        <f>ROUND(I818*H818,2)</f>
        <v>0</v>
      </c>
      <c r="BL818" s="17" t="s">
        <v>253</v>
      </c>
      <c r="BM818" s="224" t="s">
        <v>1062</v>
      </c>
    </row>
    <row r="819" s="13" customFormat="1">
      <c r="A819" s="13"/>
      <c r="B819" s="226"/>
      <c r="C819" s="227"/>
      <c r="D819" s="228" t="s">
        <v>145</v>
      </c>
      <c r="E819" s="229" t="s">
        <v>1</v>
      </c>
      <c r="F819" s="230" t="s">
        <v>381</v>
      </c>
      <c r="G819" s="227"/>
      <c r="H819" s="229" t="s">
        <v>1</v>
      </c>
      <c r="I819" s="231"/>
      <c r="J819" s="227"/>
      <c r="K819" s="227"/>
      <c r="L819" s="232"/>
      <c r="M819" s="233"/>
      <c r="N819" s="234"/>
      <c r="O819" s="234"/>
      <c r="P819" s="234"/>
      <c r="Q819" s="234"/>
      <c r="R819" s="234"/>
      <c r="S819" s="234"/>
      <c r="T819" s="23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6" t="s">
        <v>145</v>
      </c>
      <c r="AU819" s="236" t="s">
        <v>143</v>
      </c>
      <c r="AV819" s="13" t="s">
        <v>78</v>
      </c>
      <c r="AW819" s="13" t="s">
        <v>30</v>
      </c>
      <c r="AX819" s="13" t="s">
        <v>73</v>
      </c>
      <c r="AY819" s="236" t="s">
        <v>135</v>
      </c>
    </row>
    <row r="820" s="14" customFormat="1">
      <c r="A820" s="14"/>
      <c r="B820" s="237"/>
      <c r="C820" s="238"/>
      <c r="D820" s="228" t="s">
        <v>145</v>
      </c>
      <c r="E820" s="239" t="s">
        <v>1</v>
      </c>
      <c r="F820" s="240" t="s">
        <v>143</v>
      </c>
      <c r="G820" s="238"/>
      <c r="H820" s="241">
        <v>2</v>
      </c>
      <c r="I820" s="242"/>
      <c r="J820" s="238"/>
      <c r="K820" s="238"/>
      <c r="L820" s="243"/>
      <c r="M820" s="244"/>
      <c r="N820" s="245"/>
      <c r="O820" s="245"/>
      <c r="P820" s="245"/>
      <c r="Q820" s="245"/>
      <c r="R820" s="245"/>
      <c r="S820" s="245"/>
      <c r="T820" s="24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7" t="s">
        <v>145</v>
      </c>
      <c r="AU820" s="247" t="s">
        <v>143</v>
      </c>
      <c r="AV820" s="14" t="s">
        <v>143</v>
      </c>
      <c r="AW820" s="14" t="s">
        <v>30</v>
      </c>
      <c r="AX820" s="14" t="s">
        <v>73</v>
      </c>
      <c r="AY820" s="247" t="s">
        <v>135</v>
      </c>
    </row>
    <row r="821" s="13" customFormat="1">
      <c r="A821" s="13"/>
      <c r="B821" s="226"/>
      <c r="C821" s="227"/>
      <c r="D821" s="228" t="s">
        <v>145</v>
      </c>
      <c r="E821" s="229" t="s">
        <v>1</v>
      </c>
      <c r="F821" s="230" t="s">
        <v>354</v>
      </c>
      <c r="G821" s="227"/>
      <c r="H821" s="229" t="s">
        <v>1</v>
      </c>
      <c r="I821" s="231"/>
      <c r="J821" s="227"/>
      <c r="K821" s="227"/>
      <c r="L821" s="232"/>
      <c r="M821" s="233"/>
      <c r="N821" s="234"/>
      <c r="O821" s="234"/>
      <c r="P821" s="234"/>
      <c r="Q821" s="234"/>
      <c r="R821" s="234"/>
      <c r="S821" s="234"/>
      <c r="T821" s="23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6" t="s">
        <v>145</v>
      </c>
      <c r="AU821" s="236" t="s">
        <v>143</v>
      </c>
      <c r="AV821" s="13" t="s">
        <v>78</v>
      </c>
      <c r="AW821" s="13" t="s">
        <v>30</v>
      </c>
      <c r="AX821" s="13" t="s">
        <v>73</v>
      </c>
      <c r="AY821" s="236" t="s">
        <v>135</v>
      </c>
    </row>
    <row r="822" s="14" customFormat="1">
      <c r="A822" s="14"/>
      <c r="B822" s="237"/>
      <c r="C822" s="238"/>
      <c r="D822" s="228" t="s">
        <v>145</v>
      </c>
      <c r="E822" s="239" t="s">
        <v>1</v>
      </c>
      <c r="F822" s="240" t="s">
        <v>78</v>
      </c>
      <c r="G822" s="238"/>
      <c r="H822" s="241">
        <v>1</v>
      </c>
      <c r="I822" s="242"/>
      <c r="J822" s="238"/>
      <c r="K822" s="238"/>
      <c r="L822" s="243"/>
      <c r="M822" s="244"/>
      <c r="N822" s="245"/>
      <c r="O822" s="245"/>
      <c r="P822" s="245"/>
      <c r="Q822" s="245"/>
      <c r="R822" s="245"/>
      <c r="S822" s="245"/>
      <c r="T822" s="24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7" t="s">
        <v>145</v>
      </c>
      <c r="AU822" s="247" t="s">
        <v>143</v>
      </c>
      <c r="AV822" s="14" t="s">
        <v>143</v>
      </c>
      <c r="AW822" s="14" t="s">
        <v>30</v>
      </c>
      <c r="AX822" s="14" t="s">
        <v>73</v>
      </c>
      <c r="AY822" s="247" t="s">
        <v>135</v>
      </c>
    </row>
    <row r="823" s="13" customFormat="1">
      <c r="A823" s="13"/>
      <c r="B823" s="226"/>
      <c r="C823" s="227"/>
      <c r="D823" s="228" t="s">
        <v>145</v>
      </c>
      <c r="E823" s="229" t="s">
        <v>1</v>
      </c>
      <c r="F823" s="230" t="s">
        <v>444</v>
      </c>
      <c r="G823" s="227"/>
      <c r="H823" s="229" t="s">
        <v>1</v>
      </c>
      <c r="I823" s="231"/>
      <c r="J823" s="227"/>
      <c r="K823" s="227"/>
      <c r="L823" s="232"/>
      <c r="M823" s="233"/>
      <c r="N823" s="234"/>
      <c r="O823" s="234"/>
      <c r="P823" s="234"/>
      <c r="Q823" s="234"/>
      <c r="R823" s="234"/>
      <c r="S823" s="234"/>
      <c r="T823" s="23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6" t="s">
        <v>145</v>
      </c>
      <c r="AU823" s="236" t="s">
        <v>143</v>
      </c>
      <c r="AV823" s="13" t="s">
        <v>78</v>
      </c>
      <c r="AW823" s="13" t="s">
        <v>30</v>
      </c>
      <c r="AX823" s="13" t="s">
        <v>73</v>
      </c>
      <c r="AY823" s="236" t="s">
        <v>135</v>
      </c>
    </row>
    <row r="824" s="14" customFormat="1">
      <c r="A824" s="14"/>
      <c r="B824" s="237"/>
      <c r="C824" s="238"/>
      <c r="D824" s="228" t="s">
        <v>145</v>
      </c>
      <c r="E824" s="239" t="s">
        <v>1</v>
      </c>
      <c r="F824" s="240" t="s">
        <v>143</v>
      </c>
      <c r="G824" s="238"/>
      <c r="H824" s="241">
        <v>2</v>
      </c>
      <c r="I824" s="242"/>
      <c r="J824" s="238"/>
      <c r="K824" s="238"/>
      <c r="L824" s="243"/>
      <c r="M824" s="244"/>
      <c r="N824" s="245"/>
      <c r="O824" s="245"/>
      <c r="P824" s="245"/>
      <c r="Q824" s="245"/>
      <c r="R824" s="245"/>
      <c r="S824" s="245"/>
      <c r="T824" s="24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7" t="s">
        <v>145</v>
      </c>
      <c r="AU824" s="247" t="s">
        <v>143</v>
      </c>
      <c r="AV824" s="14" t="s">
        <v>143</v>
      </c>
      <c r="AW824" s="14" t="s">
        <v>30</v>
      </c>
      <c r="AX824" s="14" t="s">
        <v>73</v>
      </c>
      <c r="AY824" s="247" t="s">
        <v>135</v>
      </c>
    </row>
    <row r="825" s="13" customFormat="1">
      <c r="A825" s="13"/>
      <c r="B825" s="226"/>
      <c r="C825" s="227"/>
      <c r="D825" s="228" t="s">
        <v>145</v>
      </c>
      <c r="E825" s="229" t="s">
        <v>1</v>
      </c>
      <c r="F825" s="230" t="s">
        <v>998</v>
      </c>
      <c r="G825" s="227"/>
      <c r="H825" s="229" t="s">
        <v>1</v>
      </c>
      <c r="I825" s="231"/>
      <c r="J825" s="227"/>
      <c r="K825" s="227"/>
      <c r="L825" s="232"/>
      <c r="M825" s="233"/>
      <c r="N825" s="234"/>
      <c r="O825" s="234"/>
      <c r="P825" s="234"/>
      <c r="Q825" s="234"/>
      <c r="R825" s="234"/>
      <c r="S825" s="234"/>
      <c r="T825" s="235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6" t="s">
        <v>145</v>
      </c>
      <c r="AU825" s="236" t="s">
        <v>143</v>
      </c>
      <c r="AV825" s="13" t="s">
        <v>78</v>
      </c>
      <c r="AW825" s="13" t="s">
        <v>30</v>
      </c>
      <c r="AX825" s="13" t="s">
        <v>73</v>
      </c>
      <c r="AY825" s="236" t="s">
        <v>135</v>
      </c>
    </row>
    <row r="826" s="14" customFormat="1">
      <c r="A826" s="14"/>
      <c r="B826" s="237"/>
      <c r="C826" s="238"/>
      <c r="D826" s="228" t="s">
        <v>145</v>
      </c>
      <c r="E826" s="239" t="s">
        <v>1</v>
      </c>
      <c r="F826" s="240" t="s">
        <v>78</v>
      </c>
      <c r="G826" s="238"/>
      <c r="H826" s="241">
        <v>1</v>
      </c>
      <c r="I826" s="242"/>
      <c r="J826" s="238"/>
      <c r="K826" s="238"/>
      <c r="L826" s="243"/>
      <c r="M826" s="244"/>
      <c r="N826" s="245"/>
      <c r="O826" s="245"/>
      <c r="P826" s="245"/>
      <c r="Q826" s="245"/>
      <c r="R826" s="245"/>
      <c r="S826" s="245"/>
      <c r="T826" s="246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7" t="s">
        <v>145</v>
      </c>
      <c r="AU826" s="247" t="s">
        <v>143</v>
      </c>
      <c r="AV826" s="14" t="s">
        <v>143</v>
      </c>
      <c r="AW826" s="14" t="s">
        <v>30</v>
      </c>
      <c r="AX826" s="14" t="s">
        <v>73</v>
      </c>
      <c r="AY826" s="247" t="s">
        <v>135</v>
      </c>
    </row>
    <row r="827" s="15" customFormat="1">
      <c r="A827" s="15"/>
      <c r="B827" s="248"/>
      <c r="C827" s="249"/>
      <c r="D827" s="228" t="s">
        <v>145</v>
      </c>
      <c r="E827" s="250" t="s">
        <v>1</v>
      </c>
      <c r="F827" s="251" t="s">
        <v>148</v>
      </c>
      <c r="G827" s="249"/>
      <c r="H827" s="252">
        <v>6</v>
      </c>
      <c r="I827" s="253"/>
      <c r="J827" s="249"/>
      <c r="K827" s="249"/>
      <c r="L827" s="254"/>
      <c r="M827" s="255"/>
      <c r="N827" s="256"/>
      <c r="O827" s="256"/>
      <c r="P827" s="256"/>
      <c r="Q827" s="256"/>
      <c r="R827" s="256"/>
      <c r="S827" s="256"/>
      <c r="T827" s="257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58" t="s">
        <v>145</v>
      </c>
      <c r="AU827" s="258" t="s">
        <v>143</v>
      </c>
      <c r="AV827" s="15" t="s">
        <v>142</v>
      </c>
      <c r="AW827" s="15" t="s">
        <v>30</v>
      </c>
      <c r="AX827" s="15" t="s">
        <v>78</v>
      </c>
      <c r="AY827" s="258" t="s">
        <v>135</v>
      </c>
    </row>
    <row r="828" s="2" customFormat="1" ht="24.15" customHeight="1">
      <c r="A828" s="38"/>
      <c r="B828" s="39"/>
      <c r="C828" s="259" t="s">
        <v>1063</v>
      </c>
      <c r="D828" s="259" t="s">
        <v>149</v>
      </c>
      <c r="E828" s="260" t="s">
        <v>1064</v>
      </c>
      <c r="F828" s="261" t="s">
        <v>1065</v>
      </c>
      <c r="G828" s="262" t="s">
        <v>157</v>
      </c>
      <c r="H828" s="263">
        <v>14</v>
      </c>
      <c r="I828" s="264"/>
      <c r="J828" s="265">
        <f>ROUND(I828*H828,2)</f>
        <v>0</v>
      </c>
      <c r="K828" s="266"/>
      <c r="L828" s="267"/>
      <c r="M828" s="268" t="s">
        <v>1</v>
      </c>
      <c r="N828" s="269" t="s">
        <v>39</v>
      </c>
      <c r="O828" s="91"/>
      <c r="P828" s="222">
        <f>O828*H828</f>
        <v>0</v>
      </c>
      <c r="Q828" s="222">
        <v>1.0000000000000001E-05</v>
      </c>
      <c r="R828" s="222">
        <f>Q828*H828</f>
        <v>0.00014000000000000002</v>
      </c>
      <c r="S828" s="222">
        <v>0</v>
      </c>
      <c r="T828" s="223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4" t="s">
        <v>332</v>
      </c>
      <c r="AT828" s="224" t="s">
        <v>149</v>
      </c>
      <c r="AU828" s="224" t="s">
        <v>143</v>
      </c>
      <c r="AY828" s="17" t="s">
        <v>135</v>
      </c>
      <c r="BE828" s="225">
        <f>IF(N828="základní",J828,0)</f>
        <v>0</v>
      </c>
      <c r="BF828" s="225">
        <f>IF(N828="snížená",J828,0)</f>
        <v>0</v>
      </c>
      <c r="BG828" s="225">
        <f>IF(N828="zákl. přenesená",J828,0)</f>
        <v>0</v>
      </c>
      <c r="BH828" s="225">
        <f>IF(N828="sníž. přenesená",J828,0)</f>
        <v>0</v>
      </c>
      <c r="BI828" s="225">
        <f>IF(N828="nulová",J828,0)</f>
        <v>0</v>
      </c>
      <c r="BJ828" s="17" t="s">
        <v>143</v>
      </c>
      <c r="BK828" s="225">
        <f>ROUND(I828*H828,2)</f>
        <v>0</v>
      </c>
      <c r="BL828" s="17" t="s">
        <v>253</v>
      </c>
      <c r="BM828" s="224" t="s">
        <v>1066</v>
      </c>
    </row>
    <row r="829" s="13" customFormat="1">
      <c r="A829" s="13"/>
      <c r="B829" s="226"/>
      <c r="C829" s="227"/>
      <c r="D829" s="228" t="s">
        <v>145</v>
      </c>
      <c r="E829" s="229" t="s">
        <v>1</v>
      </c>
      <c r="F829" s="230" t="s">
        <v>1067</v>
      </c>
      <c r="G829" s="227"/>
      <c r="H829" s="229" t="s">
        <v>1</v>
      </c>
      <c r="I829" s="231"/>
      <c r="J829" s="227"/>
      <c r="K829" s="227"/>
      <c r="L829" s="232"/>
      <c r="M829" s="233"/>
      <c r="N829" s="234"/>
      <c r="O829" s="234"/>
      <c r="P829" s="234"/>
      <c r="Q829" s="234"/>
      <c r="R829" s="234"/>
      <c r="S829" s="234"/>
      <c r="T829" s="235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6" t="s">
        <v>145</v>
      </c>
      <c r="AU829" s="236" t="s">
        <v>143</v>
      </c>
      <c r="AV829" s="13" t="s">
        <v>78</v>
      </c>
      <c r="AW829" s="13" t="s">
        <v>30</v>
      </c>
      <c r="AX829" s="13" t="s">
        <v>73</v>
      </c>
      <c r="AY829" s="236" t="s">
        <v>135</v>
      </c>
    </row>
    <row r="830" s="14" customFormat="1">
      <c r="A830" s="14"/>
      <c r="B830" s="237"/>
      <c r="C830" s="238"/>
      <c r="D830" s="228" t="s">
        <v>145</v>
      </c>
      <c r="E830" s="239" t="s">
        <v>1</v>
      </c>
      <c r="F830" s="240" t="s">
        <v>172</v>
      </c>
      <c r="G830" s="238"/>
      <c r="H830" s="241">
        <v>6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7" t="s">
        <v>145</v>
      </c>
      <c r="AU830" s="247" t="s">
        <v>143</v>
      </c>
      <c r="AV830" s="14" t="s">
        <v>143</v>
      </c>
      <c r="AW830" s="14" t="s">
        <v>30</v>
      </c>
      <c r="AX830" s="14" t="s">
        <v>73</v>
      </c>
      <c r="AY830" s="247" t="s">
        <v>135</v>
      </c>
    </row>
    <row r="831" s="13" customFormat="1">
      <c r="A831" s="13"/>
      <c r="B831" s="226"/>
      <c r="C831" s="227"/>
      <c r="D831" s="228" t="s">
        <v>145</v>
      </c>
      <c r="E831" s="229" t="s">
        <v>1</v>
      </c>
      <c r="F831" s="230" t="s">
        <v>1068</v>
      </c>
      <c r="G831" s="227"/>
      <c r="H831" s="229" t="s">
        <v>1</v>
      </c>
      <c r="I831" s="231"/>
      <c r="J831" s="227"/>
      <c r="K831" s="227"/>
      <c r="L831" s="232"/>
      <c r="M831" s="233"/>
      <c r="N831" s="234"/>
      <c r="O831" s="234"/>
      <c r="P831" s="234"/>
      <c r="Q831" s="234"/>
      <c r="R831" s="234"/>
      <c r="S831" s="234"/>
      <c r="T831" s="235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6" t="s">
        <v>145</v>
      </c>
      <c r="AU831" s="236" t="s">
        <v>143</v>
      </c>
      <c r="AV831" s="13" t="s">
        <v>78</v>
      </c>
      <c r="AW831" s="13" t="s">
        <v>30</v>
      </c>
      <c r="AX831" s="13" t="s">
        <v>73</v>
      </c>
      <c r="AY831" s="236" t="s">
        <v>135</v>
      </c>
    </row>
    <row r="832" s="14" customFormat="1">
      <c r="A832" s="14"/>
      <c r="B832" s="237"/>
      <c r="C832" s="238"/>
      <c r="D832" s="228" t="s">
        <v>145</v>
      </c>
      <c r="E832" s="239" t="s">
        <v>1</v>
      </c>
      <c r="F832" s="240" t="s">
        <v>142</v>
      </c>
      <c r="G832" s="238"/>
      <c r="H832" s="241">
        <v>4</v>
      </c>
      <c r="I832" s="242"/>
      <c r="J832" s="238"/>
      <c r="K832" s="238"/>
      <c r="L832" s="243"/>
      <c r="M832" s="244"/>
      <c r="N832" s="245"/>
      <c r="O832" s="245"/>
      <c r="P832" s="245"/>
      <c r="Q832" s="245"/>
      <c r="R832" s="245"/>
      <c r="S832" s="245"/>
      <c r="T832" s="24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7" t="s">
        <v>145</v>
      </c>
      <c r="AU832" s="247" t="s">
        <v>143</v>
      </c>
      <c r="AV832" s="14" t="s">
        <v>143</v>
      </c>
      <c r="AW832" s="14" t="s">
        <v>30</v>
      </c>
      <c r="AX832" s="14" t="s">
        <v>73</v>
      </c>
      <c r="AY832" s="247" t="s">
        <v>135</v>
      </c>
    </row>
    <row r="833" s="13" customFormat="1">
      <c r="A833" s="13"/>
      <c r="B833" s="226"/>
      <c r="C833" s="227"/>
      <c r="D833" s="228" t="s">
        <v>145</v>
      </c>
      <c r="E833" s="229" t="s">
        <v>1</v>
      </c>
      <c r="F833" s="230" t="s">
        <v>1069</v>
      </c>
      <c r="G833" s="227"/>
      <c r="H833" s="229" t="s">
        <v>1</v>
      </c>
      <c r="I833" s="231"/>
      <c r="J833" s="227"/>
      <c r="K833" s="227"/>
      <c r="L833" s="232"/>
      <c r="M833" s="233"/>
      <c r="N833" s="234"/>
      <c r="O833" s="234"/>
      <c r="P833" s="234"/>
      <c r="Q833" s="234"/>
      <c r="R833" s="234"/>
      <c r="S833" s="234"/>
      <c r="T833" s="23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6" t="s">
        <v>145</v>
      </c>
      <c r="AU833" s="236" t="s">
        <v>143</v>
      </c>
      <c r="AV833" s="13" t="s">
        <v>78</v>
      </c>
      <c r="AW833" s="13" t="s">
        <v>30</v>
      </c>
      <c r="AX833" s="13" t="s">
        <v>73</v>
      </c>
      <c r="AY833" s="236" t="s">
        <v>135</v>
      </c>
    </row>
    <row r="834" s="14" customFormat="1">
      <c r="A834" s="14"/>
      <c r="B834" s="237"/>
      <c r="C834" s="238"/>
      <c r="D834" s="228" t="s">
        <v>145</v>
      </c>
      <c r="E834" s="239" t="s">
        <v>1</v>
      </c>
      <c r="F834" s="240" t="s">
        <v>142</v>
      </c>
      <c r="G834" s="238"/>
      <c r="H834" s="241">
        <v>4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7" t="s">
        <v>145</v>
      </c>
      <c r="AU834" s="247" t="s">
        <v>143</v>
      </c>
      <c r="AV834" s="14" t="s">
        <v>143</v>
      </c>
      <c r="AW834" s="14" t="s">
        <v>30</v>
      </c>
      <c r="AX834" s="14" t="s">
        <v>73</v>
      </c>
      <c r="AY834" s="247" t="s">
        <v>135</v>
      </c>
    </row>
    <row r="835" s="15" customFormat="1">
      <c r="A835" s="15"/>
      <c r="B835" s="248"/>
      <c r="C835" s="249"/>
      <c r="D835" s="228" t="s">
        <v>145</v>
      </c>
      <c r="E835" s="250" t="s">
        <v>1</v>
      </c>
      <c r="F835" s="251" t="s">
        <v>148</v>
      </c>
      <c r="G835" s="249"/>
      <c r="H835" s="252">
        <v>14</v>
      </c>
      <c r="I835" s="253"/>
      <c r="J835" s="249"/>
      <c r="K835" s="249"/>
      <c r="L835" s="254"/>
      <c r="M835" s="255"/>
      <c r="N835" s="256"/>
      <c r="O835" s="256"/>
      <c r="P835" s="256"/>
      <c r="Q835" s="256"/>
      <c r="R835" s="256"/>
      <c r="S835" s="256"/>
      <c r="T835" s="257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58" t="s">
        <v>145</v>
      </c>
      <c r="AU835" s="258" t="s">
        <v>143</v>
      </c>
      <c r="AV835" s="15" t="s">
        <v>142</v>
      </c>
      <c r="AW835" s="15" t="s">
        <v>30</v>
      </c>
      <c r="AX835" s="15" t="s">
        <v>78</v>
      </c>
      <c r="AY835" s="258" t="s">
        <v>135</v>
      </c>
    </row>
    <row r="836" s="2" customFormat="1" ht="16.5" customHeight="1">
      <c r="A836" s="38"/>
      <c r="B836" s="39"/>
      <c r="C836" s="259" t="s">
        <v>1070</v>
      </c>
      <c r="D836" s="259" t="s">
        <v>149</v>
      </c>
      <c r="E836" s="260" t="s">
        <v>1071</v>
      </c>
      <c r="F836" s="261" t="s">
        <v>1072</v>
      </c>
      <c r="G836" s="262" t="s">
        <v>157</v>
      </c>
      <c r="H836" s="263">
        <v>8</v>
      </c>
      <c r="I836" s="264"/>
      <c r="J836" s="265">
        <f>ROUND(I836*H836,2)</f>
        <v>0</v>
      </c>
      <c r="K836" s="266"/>
      <c r="L836" s="267"/>
      <c r="M836" s="268" t="s">
        <v>1</v>
      </c>
      <c r="N836" s="269" t="s">
        <v>39</v>
      </c>
      <c r="O836" s="91"/>
      <c r="P836" s="222">
        <f>O836*H836</f>
        <v>0</v>
      </c>
      <c r="Q836" s="222">
        <v>2.0000000000000002E-05</v>
      </c>
      <c r="R836" s="222">
        <f>Q836*H836</f>
        <v>0.00016000000000000001</v>
      </c>
      <c r="S836" s="222">
        <v>0</v>
      </c>
      <c r="T836" s="223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24" t="s">
        <v>332</v>
      </c>
      <c r="AT836" s="224" t="s">
        <v>149</v>
      </c>
      <c r="AU836" s="224" t="s">
        <v>143</v>
      </c>
      <c r="AY836" s="17" t="s">
        <v>135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7" t="s">
        <v>143</v>
      </c>
      <c r="BK836" s="225">
        <f>ROUND(I836*H836,2)</f>
        <v>0</v>
      </c>
      <c r="BL836" s="17" t="s">
        <v>253</v>
      </c>
      <c r="BM836" s="224" t="s">
        <v>1073</v>
      </c>
    </row>
    <row r="837" s="14" customFormat="1">
      <c r="A837" s="14"/>
      <c r="B837" s="237"/>
      <c r="C837" s="238"/>
      <c r="D837" s="228" t="s">
        <v>145</v>
      </c>
      <c r="E837" s="239" t="s">
        <v>1</v>
      </c>
      <c r="F837" s="240" t="s">
        <v>152</v>
      </c>
      <c r="G837" s="238"/>
      <c r="H837" s="241">
        <v>8</v>
      </c>
      <c r="I837" s="242"/>
      <c r="J837" s="238"/>
      <c r="K837" s="238"/>
      <c r="L837" s="243"/>
      <c r="M837" s="244"/>
      <c r="N837" s="245"/>
      <c r="O837" s="245"/>
      <c r="P837" s="245"/>
      <c r="Q837" s="245"/>
      <c r="R837" s="245"/>
      <c r="S837" s="245"/>
      <c r="T837" s="246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7" t="s">
        <v>145</v>
      </c>
      <c r="AU837" s="247" t="s">
        <v>143</v>
      </c>
      <c r="AV837" s="14" t="s">
        <v>143</v>
      </c>
      <c r="AW837" s="14" t="s">
        <v>30</v>
      </c>
      <c r="AX837" s="14" t="s">
        <v>78</v>
      </c>
      <c r="AY837" s="247" t="s">
        <v>135</v>
      </c>
    </row>
    <row r="838" s="2" customFormat="1" ht="16.5" customHeight="1">
      <c r="A838" s="38"/>
      <c r="B838" s="39"/>
      <c r="C838" s="259" t="s">
        <v>1074</v>
      </c>
      <c r="D838" s="259" t="s">
        <v>149</v>
      </c>
      <c r="E838" s="260" t="s">
        <v>1075</v>
      </c>
      <c r="F838" s="261" t="s">
        <v>1076</v>
      </c>
      <c r="G838" s="262" t="s">
        <v>157</v>
      </c>
      <c r="H838" s="263">
        <v>2</v>
      </c>
      <c r="I838" s="264"/>
      <c r="J838" s="265">
        <f>ROUND(I838*H838,2)</f>
        <v>0</v>
      </c>
      <c r="K838" s="266"/>
      <c r="L838" s="267"/>
      <c r="M838" s="268" t="s">
        <v>1</v>
      </c>
      <c r="N838" s="269" t="s">
        <v>39</v>
      </c>
      <c r="O838" s="91"/>
      <c r="P838" s="222">
        <f>O838*H838</f>
        <v>0</v>
      </c>
      <c r="Q838" s="222">
        <v>3.0000000000000001E-05</v>
      </c>
      <c r="R838" s="222">
        <f>Q838*H838</f>
        <v>6.0000000000000002E-05</v>
      </c>
      <c r="S838" s="222">
        <v>0</v>
      </c>
      <c r="T838" s="223">
        <f>S838*H838</f>
        <v>0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24" t="s">
        <v>332</v>
      </c>
      <c r="AT838" s="224" t="s">
        <v>149</v>
      </c>
      <c r="AU838" s="224" t="s">
        <v>143</v>
      </c>
      <c r="AY838" s="17" t="s">
        <v>135</v>
      </c>
      <c r="BE838" s="225">
        <f>IF(N838="základní",J838,0)</f>
        <v>0</v>
      </c>
      <c r="BF838" s="225">
        <f>IF(N838="snížená",J838,0)</f>
        <v>0</v>
      </c>
      <c r="BG838" s="225">
        <f>IF(N838="zákl. přenesená",J838,0)</f>
        <v>0</v>
      </c>
      <c r="BH838" s="225">
        <f>IF(N838="sníž. přenesená",J838,0)</f>
        <v>0</v>
      </c>
      <c r="BI838" s="225">
        <f>IF(N838="nulová",J838,0)</f>
        <v>0</v>
      </c>
      <c r="BJ838" s="17" t="s">
        <v>143</v>
      </c>
      <c r="BK838" s="225">
        <f>ROUND(I838*H838,2)</f>
        <v>0</v>
      </c>
      <c r="BL838" s="17" t="s">
        <v>253</v>
      </c>
      <c r="BM838" s="224" t="s">
        <v>1077</v>
      </c>
    </row>
    <row r="839" s="13" customFormat="1">
      <c r="A839" s="13"/>
      <c r="B839" s="226"/>
      <c r="C839" s="227"/>
      <c r="D839" s="228" t="s">
        <v>145</v>
      </c>
      <c r="E839" s="229" t="s">
        <v>1</v>
      </c>
      <c r="F839" s="230" t="s">
        <v>1078</v>
      </c>
      <c r="G839" s="227"/>
      <c r="H839" s="229" t="s">
        <v>1</v>
      </c>
      <c r="I839" s="231"/>
      <c r="J839" s="227"/>
      <c r="K839" s="227"/>
      <c r="L839" s="232"/>
      <c r="M839" s="233"/>
      <c r="N839" s="234"/>
      <c r="O839" s="234"/>
      <c r="P839" s="234"/>
      <c r="Q839" s="234"/>
      <c r="R839" s="234"/>
      <c r="S839" s="234"/>
      <c r="T839" s="235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6" t="s">
        <v>145</v>
      </c>
      <c r="AU839" s="236" t="s">
        <v>143</v>
      </c>
      <c r="AV839" s="13" t="s">
        <v>78</v>
      </c>
      <c r="AW839" s="13" t="s">
        <v>30</v>
      </c>
      <c r="AX839" s="13" t="s">
        <v>73</v>
      </c>
      <c r="AY839" s="236" t="s">
        <v>135</v>
      </c>
    </row>
    <row r="840" s="14" customFormat="1">
      <c r="A840" s="14"/>
      <c r="B840" s="237"/>
      <c r="C840" s="238"/>
      <c r="D840" s="228" t="s">
        <v>145</v>
      </c>
      <c r="E840" s="239" t="s">
        <v>1</v>
      </c>
      <c r="F840" s="240" t="s">
        <v>143</v>
      </c>
      <c r="G840" s="238"/>
      <c r="H840" s="241">
        <v>2</v>
      </c>
      <c r="I840" s="242"/>
      <c r="J840" s="238"/>
      <c r="K840" s="238"/>
      <c r="L840" s="243"/>
      <c r="M840" s="244"/>
      <c r="N840" s="245"/>
      <c r="O840" s="245"/>
      <c r="P840" s="245"/>
      <c r="Q840" s="245"/>
      <c r="R840" s="245"/>
      <c r="S840" s="245"/>
      <c r="T840" s="246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7" t="s">
        <v>145</v>
      </c>
      <c r="AU840" s="247" t="s">
        <v>143</v>
      </c>
      <c r="AV840" s="14" t="s">
        <v>143</v>
      </c>
      <c r="AW840" s="14" t="s">
        <v>30</v>
      </c>
      <c r="AX840" s="14" t="s">
        <v>78</v>
      </c>
      <c r="AY840" s="247" t="s">
        <v>135</v>
      </c>
    </row>
    <row r="841" s="2" customFormat="1" ht="16.5" customHeight="1">
      <c r="A841" s="38"/>
      <c r="B841" s="39"/>
      <c r="C841" s="259" t="s">
        <v>1079</v>
      </c>
      <c r="D841" s="259" t="s">
        <v>149</v>
      </c>
      <c r="E841" s="260" t="s">
        <v>1080</v>
      </c>
      <c r="F841" s="261" t="s">
        <v>1081</v>
      </c>
      <c r="G841" s="262" t="s">
        <v>157</v>
      </c>
      <c r="H841" s="263">
        <v>4</v>
      </c>
      <c r="I841" s="264"/>
      <c r="J841" s="265">
        <f>ROUND(I841*H841,2)</f>
        <v>0</v>
      </c>
      <c r="K841" s="266"/>
      <c r="L841" s="267"/>
      <c r="M841" s="268" t="s">
        <v>1</v>
      </c>
      <c r="N841" s="269" t="s">
        <v>39</v>
      </c>
      <c r="O841" s="91"/>
      <c r="P841" s="222">
        <f>O841*H841</f>
        <v>0</v>
      </c>
      <c r="Q841" s="222">
        <v>4.0000000000000003E-05</v>
      </c>
      <c r="R841" s="222">
        <f>Q841*H841</f>
        <v>0.00016000000000000001</v>
      </c>
      <c r="S841" s="222">
        <v>0</v>
      </c>
      <c r="T841" s="223">
        <f>S841*H841</f>
        <v>0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224" t="s">
        <v>332</v>
      </c>
      <c r="AT841" s="224" t="s">
        <v>149</v>
      </c>
      <c r="AU841" s="224" t="s">
        <v>143</v>
      </c>
      <c r="AY841" s="17" t="s">
        <v>135</v>
      </c>
      <c r="BE841" s="225">
        <f>IF(N841="základní",J841,0)</f>
        <v>0</v>
      </c>
      <c r="BF841" s="225">
        <f>IF(N841="snížená",J841,0)</f>
        <v>0</v>
      </c>
      <c r="BG841" s="225">
        <f>IF(N841="zákl. přenesená",J841,0)</f>
        <v>0</v>
      </c>
      <c r="BH841" s="225">
        <f>IF(N841="sníž. přenesená",J841,0)</f>
        <v>0</v>
      </c>
      <c r="BI841" s="225">
        <f>IF(N841="nulová",J841,0)</f>
        <v>0</v>
      </c>
      <c r="BJ841" s="17" t="s">
        <v>143</v>
      </c>
      <c r="BK841" s="225">
        <f>ROUND(I841*H841,2)</f>
        <v>0</v>
      </c>
      <c r="BL841" s="17" t="s">
        <v>253</v>
      </c>
      <c r="BM841" s="224" t="s">
        <v>1082</v>
      </c>
    </row>
    <row r="842" s="13" customFormat="1">
      <c r="A842" s="13"/>
      <c r="B842" s="226"/>
      <c r="C842" s="227"/>
      <c r="D842" s="228" t="s">
        <v>145</v>
      </c>
      <c r="E842" s="229" t="s">
        <v>1</v>
      </c>
      <c r="F842" s="230" t="s">
        <v>1083</v>
      </c>
      <c r="G842" s="227"/>
      <c r="H842" s="229" t="s">
        <v>1</v>
      </c>
      <c r="I842" s="231"/>
      <c r="J842" s="227"/>
      <c r="K842" s="227"/>
      <c r="L842" s="232"/>
      <c r="M842" s="233"/>
      <c r="N842" s="234"/>
      <c r="O842" s="234"/>
      <c r="P842" s="234"/>
      <c r="Q842" s="234"/>
      <c r="R842" s="234"/>
      <c r="S842" s="234"/>
      <c r="T842" s="235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6" t="s">
        <v>145</v>
      </c>
      <c r="AU842" s="236" t="s">
        <v>143</v>
      </c>
      <c r="AV842" s="13" t="s">
        <v>78</v>
      </c>
      <c r="AW842" s="13" t="s">
        <v>30</v>
      </c>
      <c r="AX842" s="13" t="s">
        <v>73</v>
      </c>
      <c r="AY842" s="236" t="s">
        <v>135</v>
      </c>
    </row>
    <row r="843" s="14" customFormat="1">
      <c r="A843" s="14"/>
      <c r="B843" s="237"/>
      <c r="C843" s="238"/>
      <c r="D843" s="228" t="s">
        <v>145</v>
      </c>
      <c r="E843" s="239" t="s">
        <v>1</v>
      </c>
      <c r="F843" s="240" t="s">
        <v>142</v>
      </c>
      <c r="G843" s="238"/>
      <c r="H843" s="241">
        <v>4</v>
      </c>
      <c r="I843" s="242"/>
      <c r="J843" s="238"/>
      <c r="K843" s="238"/>
      <c r="L843" s="243"/>
      <c r="M843" s="244"/>
      <c r="N843" s="245"/>
      <c r="O843" s="245"/>
      <c r="P843" s="245"/>
      <c r="Q843" s="245"/>
      <c r="R843" s="245"/>
      <c r="S843" s="245"/>
      <c r="T843" s="246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7" t="s">
        <v>145</v>
      </c>
      <c r="AU843" s="247" t="s">
        <v>143</v>
      </c>
      <c r="AV843" s="14" t="s">
        <v>143</v>
      </c>
      <c r="AW843" s="14" t="s">
        <v>30</v>
      </c>
      <c r="AX843" s="14" t="s">
        <v>78</v>
      </c>
      <c r="AY843" s="247" t="s">
        <v>135</v>
      </c>
    </row>
    <row r="844" s="2" customFormat="1" ht="24.15" customHeight="1">
      <c r="A844" s="38"/>
      <c r="B844" s="39"/>
      <c r="C844" s="212" t="s">
        <v>1084</v>
      </c>
      <c r="D844" s="212" t="s">
        <v>138</v>
      </c>
      <c r="E844" s="213" t="s">
        <v>1085</v>
      </c>
      <c r="F844" s="214" t="s">
        <v>1086</v>
      </c>
      <c r="G844" s="215" t="s">
        <v>157</v>
      </c>
      <c r="H844" s="216">
        <v>4</v>
      </c>
      <c r="I844" s="217"/>
      <c r="J844" s="218">
        <f>ROUND(I844*H844,2)</f>
        <v>0</v>
      </c>
      <c r="K844" s="219"/>
      <c r="L844" s="44"/>
      <c r="M844" s="220" t="s">
        <v>1</v>
      </c>
      <c r="N844" s="221" t="s">
        <v>39</v>
      </c>
      <c r="O844" s="91"/>
      <c r="P844" s="222">
        <f>O844*H844</f>
        <v>0</v>
      </c>
      <c r="Q844" s="222">
        <v>0</v>
      </c>
      <c r="R844" s="222">
        <f>Q844*H844</f>
        <v>0</v>
      </c>
      <c r="S844" s="222">
        <v>0</v>
      </c>
      <c r="T844" s="223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24" t="s">
        <v>253</v>
      </c>
      <c r="AT844" s="224" t="s">
        <v>138</v>
      </c>
      <c r="AU844" s="224" t="s">
        <v>143</v>
      </c>
      <c r="AY844" s="17" t="s">
        <v>135</v>
      </c>
      <c r="BE844" s="225">
        <f>IF(N844="základní",J844,0)</f>
        <v>0</v>
      </c>
      <c r="BF844" s="225">
        <f>IF(N844="snížená",J844,0)</f>
        <v>0</v>
      </c>
      <c r="BG844" s="225">
        <f>IF(N844="zákl. přenesená",J844,0)</f>
        <v>0</v>
      </c>
      <c r="BH844" s="225">
        <f>IF(N844="sníž. přenesená",J844,0)</f>
        <v>0</v>
      </c>
      <c r="BI844" s="225">
        <f>IF(N844="nulová",J844,0)</f>
        <v>0</v>
      </c>
      <c r="BJ844" s="17" t="s">
        <v>143</v>
      </c>
      <c r="BK844" s="225">
        <f>ROUND(I844*H844,2)</f>
        <v>0</v>
      </c>
      <c r="BL844" s="17" t="s">
        <v>253</v>
      </c>
      <c r="BM844" s="224" t="s">
        <v>1087</v>
      </c>
    </row>
    <row r="845" s="13" customFormat="1">
      <c r="A845" s="13"/>
      <c r="B845" s="226"/>
      <c r="C845" s="227"/>
      <c r="D845" s="228" t="s">
        <v>145</v>
      </c>
      <c r="E845" s="229" t="s">
        <v>1</v>
      </c>
      <c r="F845" s="230" t="s">
        <v>996</v>
      </c>
      <c r="G845" s="227"/>
      <c r="H845" s="229" t="s">
        <v>1</v>
      </c>
      <c r="I845" s="231"/>
      <c r="J845" s="227"/>
      <c r="K845" s="227"/>
      <c r="L845" s="232"/>
      <c r="M845" s="233"/>
      <c r="N845" s="234"/>
      <c r="O845" s="234"/>
      <c r="P845" s="234"/>
      <c r="Q845" s="234"/>
      <c r="R845" s="234"/>
      <c r="S845" s="234"/>
      <c r="T845" s="23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6" t="s">
        <v>145</v>
      </c>
      <c r="AU845" s="236" t="s">
        <v>143</v>
      </c>
      <c r="AV845" s="13" t="s">
        <v>78</v>
      </c>
      <c r="AW845" s="13" t="s">
        <v>30</v>
      </c>
      <c r="AX845" s="13" t="s">
        <v>73</v>
      </c>
      <c r="AY845" s="236" t="s">
        <v>135</v>
      </c>
    </row>
    <row r="846" s="14" customFormat="1">
      <c r="A846" s="14"/>
      <c r="B846" s="237"/>
      <c r="C846" s="238"/>
      <c r="D846" s="228" t="s">
        <v>145</v>
      </c>
      <c r="E846" s="239" t="s">
        <v>1</v>
      </c>
      <c r="F846" s="240" t="s">
        <v>143</v>
      </c>
      <c r="G846" s="238"/>
      <c r="H846" s="241">
        <v>2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145</v>
      </c>
      <c r="AU846" s="247" t="s">
        <v>143</v>
      </c>
      <c r="AV846" s="14" t="s">
        <v>143</v>
      </c>
      <c r="AW846" s="14" t="s">
        <v>30</v>
      </c>
      <c r="AX846" s="14" t="s">
        <v>73</v>
      </c>
      <c r="AY846" s="247" t="s">
        <v>135</v>
      </c>
    </row>
    <row r="847" s="13" customFormat="1">
      <c r="A847" s="13"/>
      <c r="B847" s="226"/>
      <c r="C847" s="227"/>
      <c r="D847" s="228" t="s">
        <v>145</v>
      </c>
      <c r="E847" s="229" t="s">
        <v>1</v>
      </c>
      <c r="F847" s="230" t="s">
        <v>193</v>
      </c>
      <c r="G847" s="227"/>
      <c r="H847" s="229" t="s">
        <v>1</v>
      </c>
      <c r="I847" s="231"/>
      <c r="J847" s="227"/>
      <c r="K847" s="227"/>
      <c r="L847" s="232"/>
      <c r="M847" s="233"/>
      <c r="N847" s="234"/>
      <c r="O847" s="234"/>
      <c r="P847" s="234"/>
      <c r="Q847" s="234"/>
      <c r="R847" s="234"/>
      <c r="S847" s="234"/>
      <c r="T847" s="235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6" t="s">
        <v>145</v>
      </c>
      <c r="AU847" s="236" t="s">
        <v>143</v>
      </c>
      <c r="AV847" s="13" t="s">
        <v>78</v>
      </c>
      <c r="AW847" s="13" t="s">
        <v>30</v>
      </c>
      <c r="AX847" s="13" t="s">
        <v>73</v>
      </c>
      <c r="AY847" s="236" t="s">
        <v>135</v>
      </c>
    </row>
    <row r="848" s="14" customFormat="1">
      <c r="A848" s="14"/>
      <c r="B848" s="237"/>
      <c r="C848" s="238"/>
      <c r="D848" s="228" t="s">
        <v>145</v>
      </c>
      <c r="E848" s="239" t="s">
        <v>1</v>
      </c>
      <c r="F848" s="240" t="s">
        <v>143</v>
      </c>
      <c r="G848" s="238"/>
      <c r="H848" s="241">
        <v>2</v>
      </c>
      <c r="I848" s="242"/>
      <c r="J848" s="238"/>
      <c r="K848" s="238"/>
      <c r="L848" s="243"/>
      <c r="M848" s="244"/>
      <c r="N848" s="245"/>
      <c r="O848" s="245"/>
      <c r="P848" s="245"/>
      <c r="Q848" s="245"/>
      <c r="R848" s="245"/>
      <c r="S848" s="245"/>
      <c r="T848" s="246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7" t="s">
        <v>145</v>
      </c>
      <c r="AU848" s="247" t="s">
        <v>143</v>
      </c>
      <c r="AV848" s="14" t="s">
        <v>143</v>
      </c>
      <c r="AW848" s="14" t="s">
        <v>30</v>
      </c>
      <c r="AX848" s="14" t="s">
        <v>73</v>
      </c>
      <c r="AY848" s="247" t="s">
        <v>135</v>
      </c>
    </row>
    <row r="849" s="15" customFormat="1">
      <c r="A849" s="15"/>
      <c r="B849" s="248"/>
      <c r="C849" s="249"/>
      <c r="D849" s="228" t="s">
        <v>145</v>
      </c>
      <c r="E849" s="250" t="s">
        <v>1</v>
      </c>
      <c r="F849" s="251" t="s">
        <v>148</v>
      </c>
      <c r="G849" s="249"/>
      <c r="H849" s="252">
        <v>4</v>
      </c>
      <c r="I849" s="253"/>
      <c r="J849" s="249"/>
      <c r="K849" s="249"/>
      <c r="L849" s="254"/>
      <c r="M849" s="255"/>
      <c r="N849" s="256"/>
      <c r="O849" s="256"/>
      <c r="P849" s="256"/>
      <c r="Q849" s="256"/>
      <c r="R849" s="256"/>
      <c r="S849" s="256"/>
      <c r="T849" s="257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58" t="s">
        <v>145</v>
      </c>
      <c r="AU849" s="258" t="s">
        <v>143</v>
      </c>
      <c r="AV849" s="15" t="s">
        <v>142</v>
      </c>
      <c r="AW849" s="15" t="s">
        <v>30</v>
      </c>
      <c r="AX849" s="15" t="s">
        <v>78</v>
      </c>
      <c r="AY849" s="258" t="s">
        <v>135</v>
      </c>
    </row>
    <row r="850" s="2" customFormat="1" ht="24.15" customHeight="1">
      <c r="A850" s="38"/>
      <c r="B850" s="39"/>
      <c r="C850" s="259" t="s">
        <v>1088</v>
      </c>
      <c r="D850" s="259" t="s">
        <v>149</v>
      </c>
      <c r="E850" s="260" t="s">
        <v>1089</v>
      </c>
      <c r="F850" s="261" t="s">
        <v>1090</v>
      </c>
      <c r="G850" s="262" t="s">
        <v>157</v>
      </c>
      <c r="H850" s="263">
        <v>4</v>
      </c>
      <c r="I850" s="264"/>
      <c r="J850" s="265">
        <f>ROUND(I850*H850,2)</f>
        <v>0</v>
      </c>
      <c r="K850" s="266"/>
      <c r="L850" s="267"/>
      <c r="M850" s="268" t="s">
        <v>1</v>
      </c>
      <c r="N850" s="269" t="s">
        <v>39</v>
      </c>
      <c r="O850" s="91"/>
      <c r="P850" s="222">
        <f>O850*H850</f>
        <v>0</v>
      </c>
      <c r="Q850" s="222">
        <v>4.0000000000000003E-05</v>
      </c>
      <c r="R850" s="222">
        <f>Q850*H850</f>
        <v>0.00016000000000000001</v>
      </c>
      <c r="S850" s="222">
        <v>0</v>
      </c>
      <c r="T850" s="223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24" t="s">
        <v>332</v>
      </c>
      <c r="AT850" s="224" t="s">
        <v>149</v>
      </c>
      <c r="AU850" s="224" t="s">
        <v>143</v>
      </c>
      <c r="AY850" s="17" t="s">
        <v>135</v>
      </c>
      <c r="BE850" s="225">
        <f>IF(N850="základní",J850,0)</f>
        <v>0</v>
      </c>
      <c r="BF850" s="225">
        <f>IF(N850="snížená",J850,0)</f>
        <v>0</v>
      </c>
      <c r="BG850" s="225">
        <f>IF(N850="zákl. přenesená",J850,0)</f>
        <v>0</v>
      </c>
      <c r="BH850" s="225">
        <f>IF(N850="sníž. přenesená",J850,0)</f>
        <v>0</v>
      </c>
      <c r="BI850" s="225">
        <f>IF(N850="nulová",J850,0)</f>
        <v>0</v>
      </c>
      <c r="BJ850" s="17" t="s">
        <v>143</v>
      </c>
      <c r="BK850" s="225">
        <f>ROUND(I850*H850,2)</f>
        <v>0</v>
      </c>
      <c r="BL850" s="17" t="s">
        <v>253</v>
      </c>
      <c r="BM850" s="224" t="s">
        <v>1091</v>
      </c>
    </row>
    <row r="851" s="13" customFormat="1">
      <c r="A851" s="13"/>
      <c r="B851" s="226"/>
      <c r="C851" s="227"/>
      <c r="D851" s="228" t="s">
        <v>145</v>
      </c>
      <c r="E851" s="229" t="s">
        <v>1</v>
      </c>
      <c r="F851" s="230" t="s">
        <v>996</v>
      </c>
      <c r="G851" s="227"/>
      <c r="H851" s="229" t="s">
        <v>1</v>
      </c>
      <c r="I851" s="231"/>
      <c r="J851" s="227"/>
      <c r="K851" s="227"/>
      <c r="L851" s="232"/>
      <c r="M851" s="233"/>
      <c r="N851" s="234"/>
      <c r="O851" s="234"/>
      <c r="P851" s="234"/>
      <c r="Q851" s="234"/>
      <c r="R851" s="234"/>
      <c r="S851" s="234"/>
      <c r="T851" s="23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6" t="s">
        <v>145</v>
      </c>
      <c r="AU851" s="236" t="s">
        <v>143</v>
      </c>
      <c r="AV851" s="13" t="s">
        <v>78</v>
      </c>
      <c r="AW851" s="13" t="s">
        <v>30</v>
      </c>
      <c r="AX851" s="13" t="s">
        <v>73</v>
      </c>
      <c r="AY851" s="236" t="s">
        <v>135</v>
      </c>
    </row>
    <row r="852" s="14" customFormat="1">
      <c r="A852" s="14"/>
      <c r="B852" s="237"/>
      <c r="C852" s="238"/>
      <c r="D852" s="228" t="s">
        <v>145</v>
      </c>
      <c r="E852" s="239" t="s">
        <v>1</v>
      </c>
      <c r="F852" s="240" t="s">
        <v>143</v>
      </c>
      <c r="G852" s="238"/>
      <c r="H852" s="241">
        <v>2</v>
      </c>
      <c r="I852" s="242"/>
      <c r="J852" s="238"/>
      <c r="K852" s="238"/>
      <c r="L852" s="243"/>
      <c r="M852" s="244"/>
      <c r="N852" s="245"/>
      <c r="O852" s="245"/>
      <c r="P852" s="245"/>
      <c r="Q852" s="245"/>
      <c r="R852" s="245"/>
      <c r="S852" s="245"/>
      <c r="T852" s="24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7" t="s">
        <v>145</v>
      </c>
      <c r="AU852" s="247" t="s">
        <v>143</v>
      </c>
      <c r="AV852" s="14" t="s">
        <v>143</v>
      </c>
      <c r="AW852" s="14" t="s">
        <v>30</v>
      </c>
      <c r="AX852" s="14" t="s">
        <v>73</v>
      </c>
      <c r="AY852" s="247" t="s">
        <v>135</v>
      </c>
    </row>
    <row r="853" s="13" customFormat="1">
      <c r="A853" s="13"/>
      <c r="B853" s="226"/>
      <c r="C853" s="227"/>
      <c r="D853" s="228" t="s">
        <v>145</v>
      </c>
      <c r="E853" s="229" t="s">
        <v>1</v>
      </c>
      <c r="F853" s="230" t="s">
        <v>193</v>
      </c>
      <c r="G853" s="227"/>
      <c r="H853" s="229" t="s">
        <v>1</v>
      </c>
      <c r="I853" s="231"/>
      <c r="J853" s="227"/>
      <c r="K853" s="227"/>
      <c r="L853" s="232"/>
      <c r="M853" s="233"/>
      <c r="N853" s="234"/>
      <c r="O853" s="234"/>
      <c r="P853" s="234"/>
      <c r="Q853" s="234"/>
      <c r="R853" s="234"/>
      <c r="S853" s="234"/>
      <c r="T853" s="235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6" t="s">
        <v>145</v>
      </c>
      <c r="AU853" s="236" t="s">
        <v>143</v>
      </c>
      <c r="AV853" s="13" t="s">
        <v>78</v>
      </c>
      <c r="AW853" s="13" t="s">
        <v>30</v>
      </c>
      <c r="AX853" s="13" t="s">
        <v>73</v>
      </c>
      <c r="AY853" s="236" t="s">
        <v>135</v>
      </c>
    </row>
    <row r="854" s="14" customFormat="1">
      <c r="A854" s="14"/>
      <c r="B854" s="237"/>
      <c r="C854" s="238"/>
      <c r="D854" s="228" t="s">
        <v>145</v>
      </c>
      <c r="E854" s="239" t="s">
        <v>1</v>
      </c>
      <c r="F854" s="240" t="s">
        <v>143</v>
      </c>
      <c r="G854" s="238"/>
      <c r="H854" s="241">
        <v>2</v>
      </c>
      <c r="I854" s="242"/>
      <c r="J854" s="238"/>
      <c r="K854" s="238"/>
      <c r="L854" s="243"/>
      <c r="M854" s="244"/>
      <c r="N854" s="245"/>
      <c r="O854" s="245"/>
      <c r="P854" s="245"/>
      <c r="Q854" s="245"/>
      <c r="R854" s="245"/>
      <c r="S854" s="245"/>
      <c r="T854" s="24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7" t="s">
        <v>145</v>
      </c>
      <c r="AU854" s="247" t="s">
        <v>143</v>
      </c>
      <c r="AV854" s="14" t="s">
        <v>143</v>
      </c>
      <c r="AW854" s="14" t="s">
        <v>30</v>
      </c>
      <c r="AX854" s="14" t="s">
        <v>73</v>
      </c>
      <c r="AY854" s="247" t="s">
        <v>135</v>
      </c>
    </row>
    <row r="855" s="15" customFormat="1">
      <c r="A855" s="15"/>
      <c r="B855" s="248"/>
      <c r="C855" s="249"/>
      <c r="D855" s="228" t="s">
        <v>145</v>
      </c>
      <c r="E855" s="250" t="s">
        <v>1</v>
      </c>
      <c r="F855" s="251" t="s">
        <v>148</v>
      </c>
      <c r="G855" s="249"/>
      <c r="H855" s="252">
        <v>4</v>
      </c>
      <c r="I855" s="253"/>
      <c r="J855" s="249"/>
      <c r="K855" s="249"/>
      <c r="L855" s="254"/>
      <c r="M855" s="255"/>
      <c r="N855" s="256"/>
      <c r="O855" s="256"/>
      <c r="P855" s="256"/>
      <c r="Q855" s="256"/>
      <c r="R855" s="256"/>
      <c r="S855" s="256"/>
      <c r="T855" s="257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58" t="s">
        <v>145</v>
      </c>
      <c r="AU855" s="258" t="s">
        <v>143</v>
      </c>
      <c r="AV855" s="15" t="s">
        <v>142</v>
      </c>
      <c r="AW855" s="15" t="s">
        <v>30</v>
      </c>
      <c r="AX855" s="15" t="s">
        <v>78</v>
      </c>
      <c r="AY855" s="258" t="s">
        <v>135</v>
      </c>
    </row>
    <row r="856" s="2" customFormat="1" ht="16.5" customHeight="1">
      <c r="A856" s="38"/>
      <c r="B856" s="39"/>
      <c r="C856" s="259" t="s">
        <v>1092</v>
      </c>
      <c r="D856" s="259" t="s">
        <v>149</v>
      </c>
      <c r="E856" s="260" t="s">
        <v>1093</v>
      </c>
      <c r="F856" s="261" t="s">
        <v>1094</v>
      </c>
      <c r="G856" s="262" t="s">
        <v>157</v>
      </c>
      <c r="H856" s="263">
        <v>4</v>
      </c>
      <c r="I856" s="264"/>
      <c r="J856" s="265">
        <f>ROUND(I856*H856,2)</f>
        <v>0</v>
      </c>
      <c r="K856" s="266"/>
      <c r="L856" s="267"/>
      <c r="M856" s="268" t="s">
        <v>1</v>
      </c>
      <c r="N856" s="269" t="s">
        <v>39</v>
      </c>
      <c r="O856" s="91"/>
      <c r="P856" s="222">
        <f>O856*H856</f>
        <v>0</v>
      </c>
      <c r="Q856" s="222">
        <v>5.0000000000000002E-05</v>
      </c>
      <c r="R856" s="222">
        <f>Q856*H856</f>
        <v>0.00020000000000000001</v>
      </c>
      <c r="S856" s="222">
        <v>0</v>
      </c>
      <c r="T856" s="223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224" t="s">
        <v>332</v>
      </c>
      <c r="AT856" s="224" t="s">
        <v>149</v>
      </c>
      <c r="AU856" s="224" t="s">
        <v>143</v>
      </c>
      <c r="AY856" s="17" t="s">
        <v>135</v>
      </c>
      <c r="BE856" s="225">
        <f>IF(N856="základní",J856,0)</f>
        <v>0</v>
      </c>
      <c r="BF856" s="225">
        <f>IF(N856="snížená",J856,0)</f>
        <v>0</v>
      </c>
      <c r="BG856" s="225">
        <f>IF(N856="zákl. přenesená",J856,0)</f>
        <v>0</v>
      </c>
      <c r="BH856" s="225">
        <f>IF(N856="sníž. přenesená",J856,0)</f>
        <v>0</v>
      </c>
      <c r="BI856" s="225">
        <f>IF(N856="nulová",J856,0)</f>
        <v>0</v>
      </c>
      <c r="BJ856" s="17" t="s">
        <v>143</v>
      </c>
      <c r="BK856" s="225">
        <f>ROUND(I856*H856,2)</f>
        <v>0</v>
      </c>
      <c r="BL856" s="17" t="s">
        <v>253</v>
      </c>
      <c r="BM856" s="224" t="s">
        <v>1095</v>
      </c>
    </row>
    <row r="857" s="13" customFormat="1">
      <c r="A857" s="13"/>
      <c r="B857" s="226"/>
      <c r="C857" s="227"/>
      <c r="D857" s="228" t="s">
        <v>145</v>
      </c>
      <c r="E857" s="229" t="s">
        <v>1</v>
      </c>
      <c r="F857" s="230" t="s">
        <v>996</v>
      </c>
      <c r="G857" s="227"/>
      <c r="H857" s="229" t="s">
        <v>1</v>
      </c>
      <c r="I857" s="231"/>
      <c r="J857" s="227"/>
      <c r="K857" s="227"/>
      <c r="L857" s="232"/>
      <c r="M857" s="233"/>
      <c r="N857" s="234"/>
      <c r="O857" s="234"/>
      <c r="P857" s="234"/>
      <c r="Q857" s="234"/>
      <c r="R857" s="234"/>
      <c r="S857" s="234"/>
      <c r="T857" s="235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6" t="s">
        <v>145</v>
      </c>
      <c r="AU857" s="236" t="s">
        <v>143</v>
      </c>
      <c r="AV857" s="13" t="s">
        <v>78</v>
      </c>
      <c r="AW857" s="13" t="s">
        <v>30</v>
      </c>
      <c r="AX857" s="13" t="s">
        <v>73</v>
      </c>
      <c r="AY857" s="236" t="s">
        <v>135</v>
      </c>
    </row>
    <row r="858" s="14" customFormat="1">
      <c r="A858" s="14"/>
      <c r="B858" s="237"/>
      <c r="C858" s="238"/>
      <c r="D858" s="228" t="s">
        <v>145</v>
      </c>
      <c r="E858" s="239" t="s">
        <v>1</v>
      </c>
      <c r="F858" s="240" t="s">
        <v>143</v>
      </c>
      <c r="G858" s="238"/>
      <c r="H858" s="241">
        <v>2</v>
      </c>
      <c r="I858" s="242"/>
      <c r="J858" s="238"/>
      <c r="K858" s="238"/>
      <c r="L858" s="243"/>
      <c r="M858" s="244"/>
      <c r="N858" s="245"/>
      <c r="O858" s="245"/>
      <c r="P858" s="245"/>
      <c r="Q858" s="245"/>
      <c r="R858" s="245"/>
      <c r="S858" s="245"/>
      <c r="T858" s="24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7" t="s">
        <v>145</v>
      </c>
      <c r="AU858" s="247" t="s">
        <v>143</v>
      </c>
      <c r="AV858" s="14" t="s">
        <v>143</v>
      </c>
      <c r="AW858" s="14" t="s">
        <v>30</v>
      </c>
      <c r="AX858" s="14" t="s">
        <v>73</v>
      </c>
      <c r="AY858" s="247" t="s">
        <v>135</v>
      </c>
    </row>
    <row r="859" s="13" customFormat="1">
      <c r="A859" s="13"/>
      <c r="B859" s="226"/>
      <c r="C859" s="227"/>
      <c r="D859" s="228" t="s">
        <v>145</v>
      </c>
      <c r="E859" s="229" t="s">
        <v>1</v>
      </c>
      <c r="F859" s="230" t="s">
        <v>193</v>
      </c>
      <c r="G859" s="227"/>
      <c r="H859" s="229" t="s">
        <v>1</v>
      </c>
      <c r="I859" s="231"/>
      <c r="J859" s="227"/>
      <c r="K859" s="227"/>
      <c r="L859" s="232"/>
      <c r="M859" s="233"/>
      <c r="N859" s="234"/>
      <c r="O859" s="234"/>
      <c r="P859" s="234"/>
      <c r="Q859" s="234"/>
      <c r="R859" s="234"/>
      <c r="S859" s="234"/>
      <c r="T859" s="23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6" t="s">
        <v>145</v>
      </c>
      <c r="AU859" s="236" t="s">
        <v>143</v>
      </c>
      <c r="AV859" s="13" t="s">
        <v>78</v>
      </c>
      <c r="AW859" s="13" t="s">
        <v>30</v>
      </c>
      <c r="AX859" s="13" t="s">
        <v>73</v>
      </c>
      <c r="AY859" s="236" t="s">
        <v>135</v>
      </c>
    </row>
    <row r="860" s="14" customFormat="1">
      <c r="A860" s="14"/>
      <c r="B860" s="237"/>
      <c r="C860" s="238"/>
      <c r="D860" s="228" t="s">
        <v>145</v>
      </c>
      <c r="E860" s="239" t="s">
        <v>1</v>
      </c>
      <c r="F860" s="240" t="s">
        <v>143</v>
      </c>
      <c r="G860" s="238"/>
      <c r="H860" s="241">
        <v>2</v>
      </c>
      <c r="I860" s="242"/>
      <c r="J860" s="238"/>
      <c r="K860" s="238"/>
      <c r="L860" s="243"/>
      <c r="M860" s="244"/>
      <c r="N860" s="245"/>
      <c r="O860" s="245"/>
      <c r="P860" s="245"/>
      <c r="Q860" s="245"/>
      <c r="R860" s="245"/>
      <c r="S860" s="245"/>
      <c r="T860" s="246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7" t="s">
        <v>145</v>
      </c>
      <c r="AU860" s="247" t="s">
        <v>143</v>
      </c>
      <c r="AV860" s="14" t="s">
        <v>143</v>
      </c>
      <c r="AW860" s="14" t="s">
        <v>30</v>
      </c>
      <c r="AX860" s="14" t="s">
        <v>73</v>
      </c>
      <c r="AY860" s="247" t="s">
        <v>135</v>
      </c>
    </row>
    <row r="861" s="15" customFormat="1">
      <c r="A861" s="15"/>
      <c r="B861" s="248"/>
      <c r="C861" s="249"/>
      <c r="D861" s="228" t="s">
        <v>145</v>
      </c>
      <c r="E861" s="250" t="s">
        <v>1</v>
      </c>
      <c r="F861" s="251" t="s">
        <v>148</v>
      </c>
      <c r="G861" s="249"/>
      <c r="H861" s="252">
        <v>4</v>
      </c>
      <c r="I861" s="253"/>
      <c r="J861" s="249"/>
      <c r="K861" s="249"/>
      <c r="L861" s="254"/>
      <c r="M861" s="255"/>
      <c r="N861" s="256"/>
      <c r="O861" s="256"/>
      <c r="P861" s="256"/>
      <c r="Q861" s="256"/>
      <c r="R861" s="256"/>
      <c r="S861" s="256"/>
      <c r="T861" s="257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58" t="s">
        <v>145</v>
      </c>
      <c r="AU861" s="258" t="s">
        <v>143</v>
      </c>
      <c r="AV861" s="15" t="s">
        <v>142</v>
      </c>
      <c r="AW861" s="15" t="s">
        <v>30</v>
      </c>
      <c r="AX861" s="15" t="s">
        <v>78</v>
      </c>
      <c r="AY861" s="258" t="s">
        <v>135</v>
      </c>
    </row>
    <row r="862" s="2" customFormat="1" ht="33" customHeight="1">
      <c r="A862" s="38"/>
      <c r="B862" s="39"/>
      <c r="C862" s="212" t="s">
        <v>1096</v>
      </c>
      <c r="D862" s="212" t="s">
        <v>138</v>
      </c>
      <c r="E862" s="213" t="s">
        <v>1097</v>
      </c>
      <c r="F862" s="214" t="s">
        <v>1098</v>
      </c>
      <c r="G862" s="215" t="s">
        <v>157</v>
      </c>
      <c r="H862" s="216">
        <v>8</v>
      </c>
      <c r="I862" s="217"/>
      <c r="J862" s="218">
        <f>ROUND(I862*H862,2)</f>
        <v>0</v>
      </c>
      <c r="K862" s="219"/>
      <c r="L862" s="44"/>
      <c r="M862" s="220" t="s">
        <v>1</v>
      </c>
      <c r="N862" s="221" t="s">
        <v>39</v>
      </c>
      <c r="O862" s="91"/>
      <c r="P862" s="222">
        <f>O862*H862</f>
        <v>0</v>
      </c>
      <c r="Q862" s="222">
        <v>0</v>
      </c>
      <c r="R862" s="222">
        <f>Q862*H862</f>
        <v>0</v>
      </c>
      <c r="S862" s="222">
        <v>5.0000000000000002E-05</v>
      </c>
      <c r="T862" s="223">
        <f>S862*H862</f>
        <v>0.00040000000000000002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24" t="s">
        <v>253</v>
      </c>
      <c r="AT862" s="224" t="s">
        <v>138</v>
      </c>
      <c r="AU862" s="224" t="s">
        <v>143</v>
      </c>
      <c r="AY862" s="17" t="s">
        <v>135</v>
      </c>
      <c r="BE862" s="225">
        <f>IF(N862="základní",J862,0)</f>
        <v>0</v>
      </c>
      <c r="BF862" s="225">
        <f>IF(N862="snížená",J862,0)</f>
        <v>0</v>
      </c>
      <c r="BG862" s="225">
        <f>IF(N862="zákl. přenesená",J862,0)</f>
        <v>0</v>
      </c>
      <c r="BH862" s="225">
        <f>IF(N862="sníž. přenesená",J862,0)</f>
        <v>0</v>
      </c>
      <c r="BI862" s="225">
        <f>IF(N862="nulová",J862,0)</f>
        <v>0</v>
      </c>
      <c r="BJ862" s="17" t="s">
        <v>143</v>
      </c>
      <c r="BK862" s="225">
        <f>ROUND(I862*H862,2)</f>
        <v>0</v>
      </c>
      <c r="BL862" s="17" t="s">
        <v>253</v>
      </c>
      <c r="BM862" s="224" t="s">
        <v>1099</v>
      </c>
    </row>
    <row r="863" s="13" customFormat="1">
      <c r="A863" s="13"/>
      <c r="B863" s="226"/>
      <c r="C863" s="227"/>
      <c r="D863" s="228" t="s">
        <v>145</v>
      </c>
      <c r="E863" s="229" t="s">
        <v>1</v>
      </c>
      <c r="F863" s="230" t="s">
        <v>996</v>
      </c>
      <c r="G863" s="227"/>
      <c r="H863" s="229" t="s">
        <v>1</v>
      </c>
      <c r="I863" s="231"/>
      <c r="J863" s="227"/>
      <c r="K863" s="227"/>
      <c r="L863" s="232"/>
      <c r="M863" s="233"/>
      <c r="N863" s="234"/>
      <c r="O863" s="234"/>
      <c r="P863" s="234"/>
      <c r="Q863" s="234"/>
      <c r="R863" s="234"/>
      <c r="S863" s="234"/>
      <c r="T863" s="235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6" t="s">
        <v>145</v>
      </c>
      <c r="AU863" s="236" t="s">
        <v>143</v>
      </c>
      <c r="AV863" s="13" t="s">
        <v>78</v>
      </c>
      <c r="AW863" s="13" t="s">
        <v>30</v>
      </c>
      <c r="AX863" s="13" t="s">
        <v>73</v>
      </c>
      <c r="AY863" s="236" t="s">
        <v>135</v>
      </c>
    </row>
    <row r="864" s="14" customFormat="1">
      <c r="A864" s="14"/>
      <c r="B864" s="237"/>
      <c r="C864" s="238"/>
      <c r="D864" s="228" t="s">
        <v>145</v>
      </c>
      <c r="E864" s="239" t="s">
        <v>1</v>
      </c>
      <c r="F864" s="240" t="s">
        <v>143</v>
      </c>
      <c r="G864" s="238"/>
      <c r="H864" s="241">
        <v>2</v>
      </c>
      <c r="I864" s="242"/>
      <c r="J864" s="238"/>
      <c r="K864" s="238"/>
      <c r="L864" s="243"/>
      <c r="M864" s="244"/>
      <c r="N864" s="245"/>
      <c r="O864" s="245"/>
      <c r="P864" s="245"/>
      <c r="Q864" s="245"/>
      <c r="R864" s="245"/>
      <c r="S864" s="245"/>
      <c r="T864" s="24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7" t="s">
        <v>145</v>
      </c>
      <c r="AU864" s="247" t="s">
        <v>143</v>
      </c>
      <c r="AV864" s="14" t="s">
        <v>143</v>
      </c>
      <c r="AW864" s="14" t="s">
        <v>30</v>
      </c>
      <c r="AX864" s="14" t="s">
        <v>73</v>
      </c>
      <c r="AY864" s="247" t="s">
        <v>135</v>
      </c>
    </row>
    <row r="865" s="13" customFormat="1">
      <c r="A865" s="13"/>
      <c r="B865" s="226"/>
      <c r="C865" s="227"/>
      <c r="D865" s="228" t="s">
        <v>145</v>
      </c>
      <c r="E865" s="229" t="s">
        <v>1</v>
      </c>
      <c r="F865" s="230" t="s">
        <v>444</v>
      </c>
      <c r="G865" s="227"/>
      <c r="H865" s="229" t="s">
        <v>1</v>
      </c>
      <c r="I865" s="231"/>
      <c r="J865" s="227"/>
      <c r="K865" s="227"/>
      <c r="L865" s="232"/>
      <c r="M865" s="233"/>
      <c r="N865" s="234"/>
      <c r="O865" s="234"/>
      <c r="P865" s="234"/>
      <c r="Q865" s="234"/>
      <c r="R865" s="234"/>
      <c r="S865" s="234"/>
      <c r="T865" s="235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6" t="s">
        <v>145</v>
      </c>
      <c r="AU865" s="236" t="s">
        <v>143</v>
      </c>
      <c r="AV865" s="13" t="s">
        <v>78</v>
      </c>
      <c r="AW865" s="13" t="s">
        <v>30</v>
      </c>
      <c r="AX865" s="13" t="s">
        <v>73</v>
      </c>
      <c r="AY865" s="236" t="s">
        <v>135</v>
      </c>
    </row>
    <row r="866" s="14" customFormat="1">
      <c r="A866" s="14"/>
      <c r="B866" s="237"/>
      <c r="C866" s="238"/>
      <c r="D866" s="228" t="s">
        <v>145</v>
      </c>
      <c r="E866" s="239" t="s">
        <v>1</v>
      </c>
      <c r="F866" s="240" t="s">
        <v>78</v>
      </c>
      <c r="G866" s="238"/>
      <c r="H866" s="241">
        <v>1</v>
      </c>
      <c r="I866" s="242"/>
      <c r="J866" s="238"/>
      <c r="K866" s="238"/>
      <c r="L866" s="243"/>
      <c r="M866" s="244"/>
      <c r="N866" s="245"/>
      <c r="O866" s="245"/>
      <c r="P866" s="245"/>
      <c r="Q866" s="245"/>
      <c r="R866" s="245"/>
      <c r="S866" s="245"/>
      <c r="T866" s="246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47" t="s">
        <v>145</v>
      </c>
      <c r="AU866" s="247" t="s">
        <v>143</v>
      </c>
      <c r="AV866" s="14" t="s">
        <v>143</v>
      </c>
      <c r="AW866" s="14" t="s">
        <v>30</v>
      </c>
      <c r="AX866" s="14" t="s">
        <v>73</v>
      </c>
      <c r="AY866" s="247" t="s">
        <v>135</v>
      </c>
    </row>
    <row r="867" s="13" customFormat="1">
      <c r="A867" s="13"/>
      <c r="B867" s="226"/>
      <c r="C867" s="227"/>
      <c r="D867" s="228" t="s">
        <v>145</v>
      </c>
      <c r="E867" s="229" t="s">
        <v>1</v>
      </c>
      <c r="F867" s="230" t="s">
        <v>998</v>
      </c>
      <c r="G867" s="227"/>
      <c r="H867" s="229" t="s">
        <v>1</v>
      </c>
      <c r="I867" s="231"/>
      <c r="J867" s="227"/>
      <c r="K867" s="227"/>
      <c r="L867" s="232"/>
      <c r="M867" s="233"/>
      <c r="N867" s="234"/>
      <c r="O867" s="234"/>
      <c r="P867" s="234"/>
      <c r="Q867" s="234"/>
      <c r="R867" s="234"/>
      <c r="S867" s="234"/>
      <c r="T867" s="23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6" t="s">
        <v>145</v>
      </c>
      <c r="AU867" s="236" t="s">
        <v>143</v>
      </c>
      <c r="AV867" s="13" t="s">
        <v>78</v>
      </c>
      <c r="AW867" s="13" t="s">
        <v>30</v>
      </c>
      <c r="AX867" s="13" t="s">
        <v>73</v>
      </c>
      <c r="AY867" s="236" t="s">
        <v>135</v>
      </c>
    </row>
    <row r="868" s="14" customFormat="1">
      <c r="A868" s="14"/>
      <c r="B868" s="237"/>
      <c r="C868" s="238"/>
      <c r="D868" s="228" t="s">
        <v>145</v>
      </c>
      <c r="E868" s="239" t="s">
        <v>1</v>
      </c>
      <c r="F868" s="240" t="s">
        <v>78</v>
      </c>
      <c r="G868" s="238"/>
      <c r="H868" s="241">
        <v>1</v>
      </c>
      <c r="I868" s="242"/>
      <c r="J868" s="238"/>
      <c r="K868" s="238"/>
      <c r="L868" s="243"/>
      <c r="M868" s="244"/>
      <c r="N868" s="245"/>
      <c r="O868" s="245"/>
      <c r="P868" s="245"/>
      <c r="Q868" s="245"/>
      <c r="R868" s="245"/>
      <c r="S868" s="245"/>
      <c r="T868" s="24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7" t="s">
        <v>145</v>
      </c>
      <c r="AU868" s="247" t="s">
        <v>143</v>
      </c>
      <c r="AV868" s="14" t="s">
        <v>143</v>
      </c>
      <c r="AW868" s="14" t="s">
        <v>30</v>
      </c>
      <c r="AX868" s="14" t="s">
        <v>73</v>
      </c>
      <c r="AY868" s="247" t="s">
        <v>135</v>
      </c>
    </row>
    <row r="869" s="13" customFormat="1">
      <c r="A869" s="13"/>
      <c r="B869" s="226"/>
      <c r="C869" s="227"/>
      <c r="D869" s="228" t="s">
        <v>145</v>
      </c>
      <c r="E869" s="229" t="s">
        <v>1</v>
      </c>
      <c r="F869" s="230" t="s">
        <v>1100</v>
      </c>
      <c r="G869" s="227"/>
      <c r="H869" s="229" t="s">
        <v>1</v>
      </c>
      <c r="I869" s="231"/>
      <c r="J869" s="227"/>
      <c r="K869" s="227"/>
      <c r="L869" s="232"/>
      <c r="M869" s="233"/>
      <c r="N869" s="234"/>
      <c r="O869" s="234"/>
      <c r="P869" s="234"/>
      <c r="Q869" s="234"/>
      <c r="R869" s="234"/>
      <c r="S869" s="234"/>
      <c r="T869" s="23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6" t="s">
        <v>145</v>
      </c>
      <c r="AU869" s="236" t="s">
        <v>143</v>
      </c>
      <c r="AV869" s="13" t="s">
        <v>78</v>
      </c>
      <c r="AW869" s="13" t="s">
        <v>30</v>
      </c>
      <c r="AX869" s="13" t="s">
        <v>73</v>
      </c>
      <c r="AY869" s="236" t="s">
        <v>135</v>
      </c>
    </row>
    <row r="870" s="14" customFormat="1">
      <c r="A870" s="14"/>
      <c r="B870" s="237"/>
      <c r="C870" s="238"/>
      <c r="D870" s="228" t="s">
        <v>145</v>
      </c>
      <c r="E870" s="239" t="s">
        <v>1</v>
      </c>
      <c r="F870" s="240" t="s">
        <v>78</v>
      </c>
      <c r="G870" s="238"/>
      <c r="H870" s="241">
        <v>1</v>
      </c>
      <c r="I870" s="242"/>
      <c r="J870" s="238"/>
      <c r="K870" s="238"/>
      <c r="L870" s="243"/>
      <c r="M870" s="244"/>
      <c r="N870" s="245"/>
      <c r="O870" s="245"/>
      <c r="P870" s="245"/>
      <c r="Q870" s="245"/>
      <c r="R870" s="245"/>
      <c r="S870" s="245"/>
      <c r="T870" s="246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47" t="s">
        <v>145</v>
      </c>
      <c r="AU870" s="247" t="s">
        <v>143</v>
      </c>
      <c r="AV870" s="14" t="s">
        <v>143</v>
      </c>
      <c r="AW870" s="14" t="s">
        <v>30</v>
      </c>
      <c r="AX870" s="14" t="s">
        <v>73</v>
      </c>
      <c r="AY870" s="247" t="s">
        <v>135</v>
      </c>
    </row>
    <row r="871" s="13" customFormat="1">
      <c r="A871" s="13"/>
      <c r="B871" s="226"/>
      <c r="C871" s="227"/>
      <c r="D871" s="228" t="s">
        <v>145</v>
      </c>
      <c r="E871" s="229" t="s">
        <v>1</v>
      </c>
      <c r="F871" s="230" t="s">
        <v>381</v>
      </c>
      <c r="G871" s="227"/>
      <c r="H871" s="229" t="s">
        <v>1</v>
      </c>
      <c r="I871" s="231"/>
      <c r="J871" s="227"/>
      <c r="K871" s="227"/>
      <c r="L871" s="232"/>
      <c r="M871" s="233"/>
      <c r="N871" s="234"/>
      <c r="O871" s="234"/>
      <c r="P871" s="234"/>
      <c r="Q871" s="234"/>
      <c r="R871" s="234"/>
      <c r="S871" s="234"/>
      <c r="T871" s="235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6" t="s">
        <v>145</v>
      </c>
      <c r="AU871" s="236" t="s">
        <v>143</v>
      </c>
      <c r="AV871" s="13" t="s">
        <v>78</v>
      </c>
      <c r="AW871" s="13" t="s">
        <v>30</v>
      </c>
      <c r="AX871" s="13" t="s">
        <v>73</v>
      </c>
      <c r="AY871" s="236" t="s">
        <v>135</v>
      </c>
    </row>
    <row r="872" s="14" customFormat="1">
      <c r="A872" s="14"/>
      <c r="B872" s="237"/>
      <c r="C872" s="238"/>
      <c r="D872" s="228" t="s">
        <v>145</v>
      </c>
      <c r="E872" s="239" t="s">
        <v>1</v>
      </c>
      <c r="F872" s="240" t="s">
        <v>143</v>
      </c>
      <c r="G872" s="238"/>
      <c r="H872" s="241">
        <v>2</v>
      </c>
      <c r="I872" s="242"/>
      <c r="J872" s="238"/>
      <c r="K872" s="238"/>
      <c r="L872" s="243"/>
      <c r="M872" s="244"/>
      <c r="N872" s="245"/>
      <c r="O872" s="245"/>
      <c r="P872" s="245"/>
      <c r="Q872" s="245"/>
      <c r="R872" s="245"/>
      <c r="S872" s="245"/>
      <c r="T872" s="246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7" t="s">
        <v>145</v>
      </c>
      <c r="AU872" s="247" t="s">
        <v>143</v>
      </c>
      <c r="AV872" s="14" t="s">
        <v>143</v>
      </c>
      <c r="AW872" s="14" t="s">
        <v>30</v>
      </c>
      <c r="AX872" s="14" t="s">
        <v>73</v>
      </c>
      <c r="AY872" s="247" t="s">
        <v>135</v>
      </c>
    </row>
    <row r="873" s="13" customFormat="1">
      <c r="A873" s="13"/>
      <c r="B873" s="226"/>
      <c r="C873" s="227"/>
      <c r="D873" s="228" t="s">
        <v>145</v>
      </c>
      <c r="E873" s="229" t="s">
        <v>1</v>
      </c>
      <c r="F873" s="230" t="s">
        <v>354</v>
      </c>
      <c r="G873" s="227"/>
      <c r="H873" s="229" t="s">
        <v>1</v>
      </c>
      <c r="I873" s="231"/>
      <c r="J873" s="227"/>
      <c r="K873" s="227"/>
      <c r="L873" s="232"/>
      <c r="M873" s="233"/>
      <c r="N873" s="234"/>
      <c r="O873" s="234"/>
      <c r="P873" s="234"/>
      <c r="Q873" s="234"/>
      <c r="R873" s="234"/>
      <c r="S873" s="234"/>
      <c r="T873" s="23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6" t="s">
        <v>145</v>
      </c>
      <c r="AU873" s="236" t="s">
        <v>143</v>
      </c>
      <c r="AV873" s="13" t="s">
        <v>78</v>
      </c>
      <c r="AW873" s="13" t="s">
        <v>30</v>
      </c>
      <c r="AX873" s="13" t="s">
        <v>73</v>
      </c>
      <c r="AY873" s="236" t="s">
        <v>135</v>
      </c>
    </row>
    <row r="874" s="14" customFormat="1">
      <c r="A874" s="14"/>
      <c r="B874" s="237"/>
      <c r="C874" s="238"/>
      <c r="D874" s="228" t="s">
        <v>145</v>
      </c>
      <c r="E874" s="239" t="s">
        <v>1</v>
      </c>
      <c r="F874" s="240" t="s">
        <v>78</v>
      </c>
      <c r="G874" s="238"/>
      <c r="H874" s="241">
        <v>1</v>
      </c>
      <c r="I874" s="242"/>
      <c r="J874" s="238"/>
      <c r="K874" s="238"/>
      <c r="L874" s="243"/>
      <c r="M874" s="244"/>
      <c r="N874" s="245"/>
      <c r="O874" s="245"/>
      <c r="P874" s="245"/>
      <c r="Q874" s="245"/>
      <c r="R874" s="245"/>
      <c r="S874" s="245"/>
      <c r="T874" s="24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7" t="s">
        <v>145</v>
      </c>
      <c r="AU874" s="247" t="s">
        <v>143</v>
      </c>
      <c r="AV874" s="14" t="s">
        <v>143</v>
      </c>
      <c r="AW874" s="14" t="s">
        <v>30</v>
      </c>
      <c r="AX874" s="14" t="s">
        <v>73</v>
      </c>
      <c r="AY874" s="247" t="s">
        <v>135</v>
      </c>
    </row>
    <row r="875" s="15" customFormat="1">
      <c r="A875" s="15"/>
      <c r="B875" s="248"/>
      <c r="C875" s="249"/>
      <c r="D875" s="228" t="s">
        <v>145</v>
      </c>
      <c r="E875" s="250" t="s">
        <v>1</v>
      </c>
      <c r="F875" s="251" t="s">
        <v>148</v>
      </c>
      <c r="G875" s="249"/>
      <c r="H875" s="252">
        <v>8</v>
      </c>
      <c r="I875" s="253"/>
      <c r="J875" s="249"/>
      <c r="K875" s="249"/>
      <c r="L875" s="254"/>
      <c r="M875" s="255"/>
      <c r="N875" s="256"/>
      <c r="O875" s="256"/>
      <c r="P875" s="256"/>
      <c r="Q875" s="256"/>
      <c r="R875" s="256"/>
      <c r="S875" s="256"/>
      <c r="T875" s="257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58" t="s">
        <v>145</v>
      </c>
      <c r="AU875" s="258" t="s">
        <v>143</v>
      </c>
      <c r="AV875" s="15" t="s">
        <v>142</v>
      </c>
      <c r="AW875" s="15" t="s">
        <v>30</v>
      </c>
      <c r="AX875" s="15" t="s">
        <v>78</v>
      </c>
      <c r="AY875" s="258" t="s">
        <v>135</v>
      </c>
    </row>
    <row r="876" s="2" customFormat="1" ht="24.15" customHeight="1">
      <c r="A876" s="38"/>
      <c r="B876" s="39"/>
      <c r="C876" s="212" t="s">
        <v>1101</v>
      </c>
      <c r="D876" s="212" t="s">
        <v>138</v>
      </c>
      <c r="E876" s="213" t="s">
        <v>1102</v>
      </c>
      <c r="F876" s="214" t="s">
        <v>1103</v>
      </c>
      <c r="G876" s="215" t="s">
        <v>157</v>
      </c>
      <c r="H876" s="216">
        <v>1</v>
      </c>
      <c r="I876" s="217"/>
      <c r="J876" s="218">
        <f>ROUND(I876*H876,2)</f>
        <v>0</v>
      </c>
      <c r="K876" s="219"/>
      <c r="L876" s="44"/>
      <c r="M876" s="220" t="s">
        <v>1</v>
      </c>
      <c r="N876" s="221" t="s">
        <v>39</v>
      </c>
      <c r="O876" s="91"/>
      <c r="P876" s="222">
        <f>O876*H876</f>
        <v>0</v>
      </c>
      <c r="Q876" s="222">
        <v>0</v>
      </c>
      <c r="R876" s="222">
        <f>Q876*H876</f>
        <v>0</v>
      </c>
      <c r="S876" s="222">
        <v>0</v>
      </c>
      <c r="T876" s="223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24" t="s">
        <v>253</v>
      </c>
      <c r="AT876" s="224" t="s">
        <v>138</v>
      </c>
      <c r="AU876" s="224" t="s">
        <v>143</v>
      </c>
      <c r="AY876" s="17" t="s">
        <v>135</v>
      </c>
      <c r="BE876" s="225">
        <f>IF(N876="základní",J876,0)</f>
        <v>0</v>
      </c>
      <c r="BF876" s="225">
        <f>IF(N876="snížená",J876,0)</f>
        <v>0</v>
      </c>
      <c r="BG876" s="225">
        <f>IF(N876="zákl. přenesená",J876,0)</f>
        <v>0</v>
      </c>
      <c r="BH876" s="225">
        <f>IF(N876="sníž. přenesená",J876,0)</f>
        <v>0</v>
      </c>
      <c r="BI876" s="225">
        <f>IF(N876="nulová",J876,0)</f>
        <v>0</v>
      </c>
      <c r="BJ876" s="17" t="s">
        <v>143</v>
      </c>
      <c r="BK876" s="225">
        <f>ROUND(I876*H876,2)</f>
        <v>0</v>
      </c>
      <c r="BL876" s="17" t="s">
        <v>253</v>
      </c>
      <c r="BM876" s="224" t="s">
        <v>1104</v>
      </c>
    </row>
    <row r="877" s="13" customFormat="1">
      <c r="A877" s="13"/>
      <c r="B877" s="226"/>
      <c r="C877" s="227"/>
      <c r="D877" s="228" t="s">
        <v>145</v>
      </c>
      <c r="E877" s="229" t="s">
        <v>1</v>
      </c>
      <c r="F877" s="230" t="s">
        <v>1105</v>
      </c>
      <c r="G877" s="227"/>
      <c r="H877" s="229" t="s">
        <v>1</v>
      </c>
      <c r="I877" s="231"/>
      <c r="J877" s="227"/>
      <c r="K877" s="227"/>
      <c r="L877" s="232"/>
      <c r="M877" s="233"/>
      <c r="N877" s="234"/>
      <c r="O877" s="234"/>
      <c r="P877" s="234"/>
      <c r="Q877" s="234"/>
      <c r="R877" s="234"/>
      <c r="S877" s="234"/>
      <c r="T877" s="235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6" t="s">
        <v>145</v>
      </c>
      <c r="AU877" s="236" t="s">
        <v>143</v>
      </c>
      <c r="AV877" s="13" t="s">
        <v>78</v>
      </c>
      <c r="AW877" s="13" t="s">
        <v>30</v>
      </c>
      <c r="AX877" s="13" t="s">
        <v>73</v>
      </c>
      <c r="AY877" s="236" t="s">
        <v>135</v>
      </c>
    </row>
    <row r="878" s="14" customFormat="1">
      <c r="A878" s="14"/>
      <c r="B878" s="237"/>
      <c r="C878" s="238"/>
      <c r="D878" s="228" t="s">
        <v>145</v>
      </c>
      <c r="E878" s="239" t="s">
        <v>1</v>
      </c>
      <c r="F878" s="240" t="s">
        <v>78</v>
      </c>
      <c r="G878" s="238"/>
      <c r="H878" s="241">
        <v>1</v>
      </c>
      <c r="I878" s="242"/>
      <c r="J878" s="238"/>
      <c r="K878" s="238"/>
      <c r="L878" s="243"/>
      <c r="M878" s="244"/>
      <c r="N878" s="245"/>
      <c r="O878" s="245"/>
      <c r="P878" s="245"/>
      <c r="Q878" s="245"/>
      <c r="R878" s="245"/>
      <c r="S878" s="245"/>
      <c r="T878" s="246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47" t="s">
        <v>145</v>
      </c>
      <c r="AU878" s="247" t="s">
        <v>143</v>
      </c>
      <c r="AV878" s="14" t="s">
        <v>143</v>
      </c>
      <c r="AW878" s="14" t="s">
        <v>30</v>
      </c>
      <c r="AX878" s="14" t="s">
        <v>78</v>
      </c>
      <c r="AY878" s="247" t="s">
        <v>135</v>
      </c>
    </row>
    <row r="879" s="2" customFormat="1" ht="16.5" customHeight="1">
      <c r="A879" s="38"/>
      <c r="B879" s="39"/>
      <c r="C879" s="259" t="s">
        <v>1106</v>
      </c>
      <c r="D879" s="259" t="s">
        <v>149</v>
      </c>
      <c r="E879" s="260" t="s">
        <v>1107</v>
      </c>
      <c r="F879" s="261" t="s">
        <v>1108</v>
      </c>
      <c r="G879" s="262" t="s">
        <v>157</v>
      </c>
      <c r="H879" s="263">
        <v>1</v>
      </c>
      <c r="I879" s="264"/>
      <c r="J879" s="265">
        <f>ROUND(I879*H879,2)</f>
        <v>0</v>
      </c>
      <c r="K879" s="266"/>
      <c r="L879" s="267"/>
      <c r="M879" s="268" t="s">
        <v>1</v>
      </c>
      <c r="N879" s="269" t="s">
        <v>39</v>
      </c>
      <c r="O879" s="91"/>
      <c r="P879" s="222">
        <f>O879*H879</f>
        <v>0</v>
      </c>
      <c r="Q879" s="222">
        <v>0</v>
      </c>
      <c r="R879" s="222">
        <f>Q879*H879</f>
        <v>0</v>
      </c>
      <c r="S879" s="222">
        <v>0</v>
      </c>
      <c r="T879" s="223">
        <f>S879*H879</f>
        <v>0</v>
      </c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R879" s="224" t="s">
        <v>332</v>
      </c>
      <c r="AT879" s="224" t="s">
        <v>149</v>
      </c>
      <c r="AU879" s="224" t="s">
        <v>143</v>
      </c>
      <c r="AY879" s="17" t="s">
        <v>135</v>
      </c>
      <c r="BE879" s="225">
        <f>IF(N879="základní",J879,0)</f>
        <v>0</v>
      </c>
      <c r="BF879" s="225">
        <f>IF(N879="snížená",J879,0)</f>
        <v>0</v>
      </c>
      <c r="BG879" s="225">
        <f>IF(N879="zákl. přenesená",J879,0)</f>
        <v>0</v>
      </c>
      <c r="BH879" s="225">
        <f>IF(N879="sníž. přenesená",J879,0)</f>
        <v>0</v>
      </c>
      <c r="BI879" s="225">
        <f>IF(N879="nulová",J879,0)</f>
        <v>0</v>
      </c>
      <c r="BJ879" s="17" t="s">
        <v>143</v>
      </c>
      <c r="BK879" s="225">
        <f>ROUND(I879*H879,2)</f>
        <v>0</v>
      </c>
      <c r="BL879" s="17" t="s">
        <v>253</v>
      </c>
      <c r="BM879" s="224" t="s">
        <v>1109</v>
      </c>
    </row>
    <row r="880" s="13" customFormat="1">
      <c r="A880" s="13"/>
      <c r="B880" s="226"/>
      <c r="C880" s="227"/>
      <c r="D880" s="228" t="s">
        <v>145</v>
      </c>
      <c r="E880" s="229" t="s">
        <v>1</v>
      </c>
      <c r="F880" s="230" t="s">
        <v>1105</v>
      </c>
      <c r="G880" s="227"/>
      <c r="H880" s="229" t="s">
        <v>1</v>
      </c>
      <c r="I880" s="231"/>
      <c r="J880" s="227"/>
      <c r="K880" s="227"/>
      <c r="L880" s="232"/>
      <c r="M880" s="233"/>
      <c r="N880" s="234"/>
      <c r="O880" s="234"/>
      <c r="P880" s="234"/>
      <c r="Q880" s="234"/>
      <c r="R880" s="234"/>
      <c r="S880" s="234"/>
      <c r="T880" s="235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6" t="s">
        <v>145</v>
      </c>
      <c r="AU880" s="236" t="s">
        <v>143</v>
      </c>
      <c r="AV880" s="13" t="s">
        <v>78</v>
      </c>
      <c r="AW880" s="13" t="s">
        <v>30</v>
      </c>
      <c r="AX880" s="13" t="s">
        <v>73</v>
      </c>
      <c r="AY880" s="236" t="s">
        <v>135</v>
      </c>
    </row>
    <row r="881" s="14" customFormat="1">
      <c r="A881" s="14"/>
      <c r="B881" s="237"/>
      <c r="C881" s="238"/>
      <c r="D881" s="228" t="s">
        <v>145</v>
      </c>
      <c r="E881" s="239" t="s">
        <v>1</v>
      </c>
      <c r="F881" s="240" t="s">
        <v>78</v>
      </c>
      <c r="G881" s="238"/>
      <c r="H881" s="241">
        <v>1</v>
      </c>
      <c r="I881" s="242"/>
      <c r="J881" s="238"/>
      <c r="K881" s="238"/>
      <c r="L881" s="243"/>
      <c r="M881" s="244"/>
      <c r="N881" s="245"/>
      <c r="O881" s="245"/>
      <c r="P881" s="245"/>
      <c r="Q881" s="245"/>
      <c r="R881" s="245"/>
      <c r="S881" s="245"/>
      <c r="T881" s="246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47" t="s">
        <v>145</v>
      </c>
      <c r="AU881" s="247" t="s">
        <v>143</v>
      </c>
      <c r="AV881" s="14" t="s">
        <v>143</v>
      </c>
      <c r="AW881" s="14" t="s">
        <v>30</v>
      </c>
      <c r="AX881" s="14" t="s">
        <v>78</v>
      </c>
      <c r="AY881" s="247" t="s">
        <v>135</v>
      </c>
    </row>
    <row r="882" s="2" customFormat="1" ht="24.15" customHeight="1">
      <c r="A882" s="38"/>
      <c r="B882" s="39"/>
      <c r="C882" s="212" t="s">
        <v>1110</v>
      </c>
      <c r="D882" s="212" t="s">
        <v>138</v>
      </c>
      <c r="E882" s="213" t="s">
        <v>1111</v>
      </c>
      <c r="F882" s="214" t="s">
        <v>1112</v>
      </c>
      <c r="G882" s="215" t="s">
        <v>157</v>
      </c>
      <c r="H882" s="216">
        <v>32</v>
      </c>
      <c r="I882" s="217"/>
      <c r="J882" s="218">
        <f>ROUND(I882*H882,2)</f>
        <v>0</v>
      </c>
      <c r="K882" s="219"/>
      <c r="L882" s="44"/>
      <c r="M882" s="220" t="s">
        <v>1</v>
      </c>
      <c r="N882" s="221" t="s">
        <v>39</v>
      </c>
      <c r="O882" s="91"/>
      <c r="P882" s="222">
        <f>O882*H882</f>
        <v>0</v>
      </c>
      <c r="Q882" s="222">
        <v>0</v>
      </c>
      <c r="R882" s="222">
        <f>Q882*H882</f>
        <v>0</v>
      </c>
      <c r="S882" s="222">
        <v>0</v>
      </c>
      <c r="T882" s="223">
        <f>S882*H882</f>
        <v>0</v>
      </c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R882" s="224" t="s">
        <v>253</v>
      </c>
      <c r="AT882" s="224" t="s">
        <v>138</v>
      </c>
      <c r="AU882" s="224" t="s">
        <v>143</v>
      </c>
      <c r="AY882" s="17" t="s">
        <v>135</v>
      </c>
      <c r="BE882" s="225">
        <f>IF(N882="základní",J882,0)</f>
        <v>0</v>
      </c>
      <c r="BF882" s="225">
        <f>IF(N882="snížená",J882,0)</f>
        <v>0</v>
      </c>
      <c r="BG882" s="225">
        <f>IF(N882="zákl. přenesená",J882,0)</f>
        <v>0</v>
      </c>
      <c r="BH882" s="225">
        <f>IF(N882="sníž. přenesená",J882,0)</f>
        <v>0</v>
      </c>
      <c r="BI882" s="225">
        <f>IF(N882="nulová",J882,0)</f>
        <v>0</v>
      </c>
      <c r="BJ882" s="17" t="s">
        <v>143</v>
      </c>
      <c r="BK882" s="225">
        <f>ROUND(I882*H882,2)</f>
        <v>0</v>
      </c>
      <c r="BL882" s="17" t="s">
        <v>253</v>
      </c>
      <c r="BM882" s="224" t="s">
        <v>1113</v>
      </c>
    </row>
    <row r="883" s="13" customFormat="1">
      <c r="A883" s="13"/>
      <c r="B883" s="226"/>
      <c r="C883" s="227"/>
      <c r="D883" s="228" t="s">
        <v>145</v>
      </c>
      <c r="E883" s="229" t="s">
        <v>1</v>
      </c>
      <c r="F883" s="230" t="s">
        <v>1114</v>
      </c>
      <c r="G883" s="227"/>
      <c r="H883" s="229" t="s">
        <v>1</v>
      </c>
      <c r="I883" s="231"/>
      <c r="J883" s="227"/>
      <c r="K883" s="227"/>
      <c r="L883" s="232"/>
      <c r="M883" s="233"/>
      <c r="N883" s="234"/>
      <c r="O883" s="234"/>
      <c r="P883" s="234"/>
      <c r="Q883" s="234"/>
      <c r="R883" s="234"/>
      <c r="S883" s="234"/>
      <c r="T883" s="23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6" t="s">
        <v>145</v>
      </c>
      <c r="AU883" s="236" t="s">
        <v>143</v>
      </c>
      <c r="AV883" s="13" t="s">
        <v>78</v>
      </c>
      <c r="AW883" s="13" t="s">
        <v>30</v>
      </c>
      <c r="AX883" s="13" t="s">
        <v>73</v>
      </c>
      <c r="AY883" s="236" t="s">
        <v>135</v>
      </c>
    </row>
    <row r="884" s="14" customFormat="1">
      <c r="A884" s="14"/>
      <c r="B884" s="237"/>
      <c r="C884" s="238"/>
      <c r="D884" s="228" t="s">
        <v>145</v>
      </c>
      <c r="E884" s="239" t="s">
        <v>1</v>
      </c>
      <c r="F884" s="240" t="s">
        <v>78</v>
      </c>
      <c r="G884" s="238"/>
      <c r="H884" s="241">
        <v>1</v>
      </c>
      <c r="I884" s="242"/>
      <c r="J884" s="238"/>
      <c r="K884" s="238"/>
      <c r="L884" s="243"/>
      <c r="M884" s="244"/>
      <c r="N884" s="245"/>
      <c r="O884" s="245"/>
      <c r="P884" s="245"/>
      <c r="Q884" s="245"/>
      <c r="R884" s="245"/>
      <c r="S884" s="245"/>
      <c r="T884" s="246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7" t="s">
        <v>145</v>
      </c>
      <c r="AU884" s="247" t="s">
        <v>143</v>
      </c>
      <c r="AV884" s="14" t="s">
        <v>143</v>
      </c>
      <c r="AW884" s="14" t="s">
        <v>30</v>
      </c>
      <c r="AX884" s="14" t="s">
        <v>73</v>
      </c>
      <c r="AY884" s="247" t="s">
        <v>135</v>
      </c>
    </row>
    <row r="885" s="13" customFormat="1">
      <c r="A885" s="13"/>
      <c r="B885" s="226"/>
      <c r="C885" s="227"/>
      <c r="D885" s="228" t="s">
        <v>145</v>
      </c>
      <c r="E885" s="229" t="s">
        <v>1</v>
      </c>
      <c r="F885" s="230" t="s">
        <v>1115</v>
      </c>
      <c r="G885" s="227"/>
      <c r="H885" s="229" t="s">
        <v>1</v>
      </c>
      <c r="I885" s="231"/>
      <c r="J885" s="227"/>
      <c r="K885" s="227"/>
      <c r="L885" s="232"/>
      <c r="M885" s="233"/>
      <c r="N885" s="234"/>
      <c r="O885" s="234"/>
      <c r="P885" s="234"/>
      <c r="Q885" s="234"/>
      <c r="R885" s="234"/>
      <c r="S885" s="234"/>
      <c r="T885" s="23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6" t="s">
        <v>145</v>
      </c>
      <c r="AU885" s="236" t="s">
        <v>143</v>
      </c>
      <c r="AV885" s="13" t="s">
        <v>78</v>
      </c>
      <c r="AW885" s="13" t="s">
        <v>30</v>
      </c>
      <c r="AX885" s="13" t="s">
        <v>73</v>
      </c>
      <c r="AY885" s="236" t="s">
        <v>135</v>
      </c>
    </row>
    <row r="886" s="14" customFormat="1">
      <c r="A886" s="14"/>
      <c r="B886" s="237"/>
      <c r="C886" s="238"/>
      <c r="D886" s="228" t="s">
        <v>145</v>
      </c>
      <c r="E886" s="239" t="s">
        <v>1</v>
      </c>
      <c r="F886" s="240" t="s">
        <v>78</v>
      </c>
      <c r="G886" s="238"/>
      <c r="H886" s="241">
        <v>1</v>
      </c>
      <c r="I886" s="242"/>
      <c r="J886" s="238"/>
      <c r="K886" s="238"/>
      <c r="L886" s="243"/>
      <c r="M886" s="244"/>
      <c r="N886" s="245"/>
      <c r="O886" s="245"/>
      <c r="P886" s="245"/>
      <c r="Q886" s="245"/>
      <c r="R886" s="245"/>
      <c r="S886" s="245"/>
      <c r="T886" s="246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7" t="s">
        <v>145</v>
      </c>
      <c r="AU886" s="247" t="s">
        <v>143</v>
      </c>
      <c r="AV886" s="14" t="s">
        <v>143</v>
      </c>
      <c r="AW886" s="14" t="s">
        <v>30</v>
      </c>
      <c r="AX886" s="14" t="s">
        <v>73</v>
      </c>
      <c r="AY886" s="247" t="s">
        <v>135</v>
      </c>
    </row>
    <row r="887" s="13" customFormat="1">
      <c r="A887" s="13"/>
      <c r="B887" s="226"/>
      <c r="C887" s="227"/>
      <c r="D887" s="228" t="s">
        <v>145</v>
      </c>
      <c r="E887" s="229" t="s">
        <v>1</v>
      </c>
      <c r="F887" s="230" t="s">
        <v>1116</v>
      </c>
      <c r="G887" s="227"/>
      <c r="H887" s="229" t="s">
        <v>1</v>
      </c>
      <c r="I887" s="231"/>
      <c r="J887" s="227"/>
      <c r="K887" s="227"/>
      <c r="L887" s="232"/>
      <c r="M887" s="233"/>
      <c r="N887" s="234"/>
      <c r="O887" s="234"/>
      <c r="P887" s="234"/>
      <c r="Q887" s="234"/>
      <c r="R887" s="234"/>
      <c r="S887" s="234"/>
      <c r="T887" s="23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6" t="s">
        <v>145</v>
      </c>
      <c r="AU887" s="236" t="s">
        <v>143</v>
      </c>
      <c r="AV887" s="13" t="s">
        <v>78</v>
      </c>
      <c r="AW887" s="13" t="s">
        <v>30</v>
      </c>
      <c r="AX887" s="13" t="s">
        <v>73</v>
      </c>
      <c r="AY887" s="236" t="s">
        <v>135</v>
      </c>
    </row>
    <row r="888" s="14" customFormat="1">
      <c r="A888" s="14"/>
      <c r="B888" s="237"/>
      <c r="C888" s="238"/>
      <c r="D888" s="228" t="s">
        <v>145</v>
      </c>
      <c r="E888" s="239" t="s">
        <v>1</v>
      </c>
      <c r="F888" s="240" t="s">
        <v>78</v>
      </c>
      <c r="G888" s="238"/>
      <c r="H888" s="241">
        <v>1</v>
      </c>
      <c r="I888" s="242"/>
      <c r="J888" s="238"/>
      <c r="K888" s="238"/>
      <c r="L888" s="243"/>
      <c r="M888" s="244"/>
      <c r="N888" s="245"/>
      <c r="O888" s="245"/>
      <c r="P888" s="245"/>
      <c r="Q888" s="245"/>
      <c r="R888" s="245"/>
      <c r="S888" s="245"/>
      <c r="T888" s="24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7" t="s">
        <v>145</v>
      </c>
      <c r="AU888" s="247" t="s">
        <v>143</v>
      </c>
      <c r="AV888" s="14" t="s">
        <v>143</v>
      </c>
      <c r="AW888" s="14" t="s">
        <v>30</v>
      </c>
      <c r="AX888" s="14" t="s">
        <v>73</v>
      </c>
      <c r="AY888" s="247" t="s">
        <v>135</v>
      </c>
    </row>
    <row r="889" s="13" customFormat="1">
      <c r="A889" s="13"/>
      <c r="B889" s="226"/>
      <c r="C889" s="227"/>
      <c r="D889" s="228" t="s">
        <v>145</v>
      </c>
      <c r="E889" s="229" t="s">
        <v>1</v>
      </c>
      <c r="F889" s="230" t="s">
        <v>996</v>
      </c>
      <c r="G889" s="227"/>
      <c r="H889" s="229" t="s">
        <v>1</v>
      </c>
      <c r="I889" s="231"/>
      <c r="J889" s="227"/>
      <c r="K889" s="227"/>
      <c r="L889" s="232"/>
      <c r="M889" s="233"/>
      <c r="N889" s="234"/>
      <c r="O889" s="234"/>
      <c r="P889" s="234"/>
      <c r="Q889" s="234"/>
      <c r="R889" s="234"/>
      <c r="S889" s="234"/>
      <c r="T889" s="23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6" t="s">
        <v>145</v>
      </c>
      <c r="AU889" s="236" t="s">
        <v>143</v>
      </c>
      <c r="AV889" s="13" t="s">
        <v>78</v>
      </c>
      <c r="AW889" s="13" t="s">
        <v>30</v>
      </c>
      <c r="AX889" s="13" t="s">
        <v>73</v>
      </c>
      <c r="AY889" s="236" t="s">
        <v>135</v>
      </c>
    </row>
    <row r="890" s="14" customFormat="1">
      <c r="A890" s="14"/>
      <c r="B890" s="237"/>
      <c r="C890" s="238"/>
      <c r="D890" s="228" t="s">
        <v>145</v>
      </c>
      <c r="E890" s="239" t="s">
        <v>1</v>
      </c>
      <c r="F890" s="240" t="s">
        <v>143</v>
      </c>
      <c r="G890" s="238"/>
      <c r="H890" s="241">
        <v>2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7" t="s">
        <v>145</v>
      </c>
      <c r="AU890" s="247" t="s">
        <v>143</v>
      </c>
      <c r="AV890" s="14" t="s">
        <v>143</v>
      </c>
      <c r="AW890" s="14" t="s">
        <v>30</v>
      </c>
      <c r="AX890" s="14" t="s">
        <v>73</v>
      </c>
      <c r="AY890" s="247" t="s">
        <v>135</v>
      </c>
    </row>
    <row r="891" s="13" customFormat="1">
      <c r="A891" s="13"/>
      <c r="B891" s="226"/>
      <c r="C891" s="227"/>
      <c r="D891" s="228" t="s">
        <v>145</v>
      </c>
      <c r="E891" s="229" t="s">
        <v>1</v>
      </c>
      <c r="F891" s="230" t="s">
        <v>354</v>
      </c>
      <c r="G891" s="227"/>
      <c r="H891" s="229" t="s">
        <v>1</v>
      </c>
      <c r="I891" s="231"/>
      <c r="J891" s="227"/>
      <c r="K891" s="227"/>
      <c r="L891" s="232"/>
      <c r="M891" s="233"/>
      <c r="N891" s="234"/>
      <c r="O891" s="234"/>
      <c r="P891" s="234"/>
      <c r="Q891" s="234"/>
      <c r="R891" s="234"/>
      <c r="S891" s="234"/>
      <c r="T891" s="23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6" t="s">
        <v>145</v>
      </c>
      <c r="AU891" s="236" t="s">
        <v>143</v>
      </c>
      <c r="AV891" s="13" t="s">
        <v>78</v>
      </c>
      <c r="AW891" s="13" t="s">
        <v>30</v>
      </c>
      <c r="AX891" s="13" t="s">
        <v>73</v>
      </c>
      <c r="AY891" s="236" t="s">
        <v>135</v>
      </c>
    </row>
    <row r="892" s="14" customFormat="1">
      <c r="A892" s="14"/>
      <c r="B892" s="237"/>
      <c r="C892" s="238"/>
      <c r="D892" s="228" t="s">
        <v>145</v>
      </c>
      <c r="E892" s="239" t="s">
        <v>1</v>
      </c>
      <c r="F892" s="240" t="s">
        <v>78</v>
      </c>
      <c r="G892" s="238"/>
      <c r="H892" s="241">
        <v>1</v>
      </c>
      <c r="I892" s="242"/>
      <c r="J892" s="238"/>
      <c r="K892" s="238"/>
      <c r="L892" s="243"/>
      <c r="M892" s="244"/>
      <c r="N892" s="245"/>
      <c r="O892" s="245"/>
      <c r="P892" s="245"/>
      <c r="Q892" s="245"/>
      <c r="R892" s="245"/>
      <c r="S892" s="245"/>
      <c r="T892" s="24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47" t="s">
        <v>145</v>
      </c>
      <c r="AU892" s="247" t="s">
        <v>143</v>
      </c>
      <c r="AV892" s="14" t="s">
        <v>143</v>
      </c>
      <c r="AW892" s="14" t="s">
        <v>30</v>
      </c>
      <c r="AX892" s="14" t="s">
        <v>73</v>
      </c>
      <c r="AY892" s="247" t="s">
        <v>135</v>
      </c>
    </row>
    <row r="893" s="13" customFormat="1">
      <c r="A893" s="13"/>
      <c r="B893" s="226"/>
      <c r="C893" s="227"/>
      <c r="D893" s="228" t="s">
        <v>145</v>
      </c>
      <c r="E893" s="229" t="s">
        <v>1</v>
      </c>
      <c r="F893" s="230" t="s">
        <v>444</v>
      </c>
      <c r="G893" s="227"/>
      <c r="H893" s="229" t="s">
        <v>1</v>
      </c>
      <c r="I893" s="231"/>
      <c r="J893" s="227"/>
      <c r="K893" s="227"/>
      <c r="L893" s="232"/>
      <c r="M893" s="233"/>
      <c r="N893" s="234"/>
      <c r="O893" s="234"/>
      <c r="P893" s="234"/>
      <c r="Q893" s="234"/>
      <c r="R893" s="234"/>
      <c r="S893" s="234"/>
      <c r="T893" s="23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6" t="s">
        <v>145</v>
      </c>
      <c r="AU893" s="236" t="s">
        <v>143</v>
      </c>
      <c r="AV893" s="13" t="s">
        <v>78</v>
      </c>
      <c r="AW893" s="13" t="s">
        <v>30</v>
      </c>
      <c r="AX893" s="13" t="s">
        <v>73</v>
      </c>
      <c r="AY893" s="236" t="s">
        <v>135</v>
      </c>
    </row>
    <row r="894" s="14" customFormat="1">
      <c r="A894" s="14"/>
      <c r="B894" s="237"/>
      <c r="C894" s="238"/>
      <c r="D894" s="228" t="s">
        <v>145</v>
      </c>
      <c r="E894" s="239" t="s">
        <v>1</v>
      </c>
      <c r="F894" s="240" t="s">
        <v>143</v>
      </c>
      <c r="G894" s="238"/>
      <c r="H894" s="241">
        <v>2</v>
      </c>
      <c r="I894" s="242"/>
      <c r="J894" s="238"/>
      <c r="K894" s="238"/>
      <c r="L894" s="243"/>
      <c r="M894" s="244"/>
      <c r="N894" s="245"/>
      <c r="O894" s="245"/>
      <c r="P894" s="245"/>
      <c r="Q894" s="245"/>
      <c r="R894" s="245"/>
      <c r="S894" s="245"/>
      <c r="T894" s="246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7" t="s">
        <v>145</v>
      </c>
      <c r="AU894" s="247" t="s">
        <v>143</v>
      </c>
      <c r="AV894" s="14" t="s">
        <v>143</v>
      </c>
      <c r="AW894" s="14" t="s">
        <v>30</v>
      </c>
      <c r="AX894" s="14" t="s">
        <v>73</v>
      </c>
      <c r="AY894" s="247" t="s">
        <v>135</v>
      </c>
    </row>
    <row r="895" s="13" customFormat="1">
      <c r="A895" s="13"/>
      <c r="B895" s="226"/>
      <c r="C895" s="227"/>
      <c r="D895" s="228" t="s">
        <v>145</v>
      </c>
      <c r="E895" s="229" t="s">
        <v>1</v>
      </c>
      <c r="F895" s="230" t="s">
        <v>1100</v>
      </c>
      <c r="G895" s="227"/>
      <c r="H895" s="229" t="s">
        <v>1</v>
      </c>
      <c r="I895" s="231"/>
      <c r="J895" s="227"/>
      <c r="K895" s="227"/>
      <c r="L895" s="232"/>
      <c r="M895" s="233"/>
      <c r="N895" s="234"/>
      <c r="O895" s="234"/>
      <c r="P895" s="234"/>
      <c r="Q895" s="234"/>
      <c r="R895" s="234"/>
      <c r="S895" s="234"/>
      <c r="T895" s="23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6" t="s">
        <v>145</v>
      </c>
      <c r="AU895" s="236" t="s">
        <v>143</v>
      </c>
      <c r="AV895" s="13" t="s">
        <v>78</v>
      </c>
      <c r="AW895" s="13" t="s">
        <v>30</v>
      </c>
      <c r="AX895" s="13" t="s">
        <v>73</v>
      </c>
      <c r="AY895" s="236" t="s">
        <v>135</v>
      </c>
    </row>
    <row r="896" s="14" customFormat="1">
      <c r="A896" s="14"/>
      <c r="B896" s="237"/>
      <c r="C896" s="238"/>
      <c r="D896" s="228" t="s">
        <v>145</v>
      </c>
      <c r="E896" s="239" t="s">
        <v>1</v>
      </c>
      <c r="F896" s="240" t="s">
        <v>204</v>
      </c>
      <c r="G896" s="238"/>
      <c r="H896" s="241">
        <v>10</v>
      </c>
      <c r="I896" s="242"/>
      <c r="J896" s="238"/>
      <c r="K896" s="238"/>
      <c r="L896" s="243"/>
      <c r="M896" s="244"/>
      <c r="N896" s="245"/>
      <c r="O896" s="245"/>
      <c r="P896" s="245"/>
      <c r="Q896" s="245"/>
      <c r="R896" s="245"/>
      <c r="S896" s="245"/>
      <c r="T896" s="24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47" t="s">
        <v>145</v>
      </c>
      <c r="AU896" s="247" t="s">
        <v>143</v>
      </c>
      <c r="AV896" s="14" t="s">
        <v>143</v>
      </c>
      <c r="AW896" s="14" t="s">
        <v>30</v>
      </c>
      <c r="AX896" s="14" t="s">
        <v>73</v>
      </c>
      <c r="AY896" s="247" t="s">
        <v>135</v>
      </c>
    </row>
    <row r="897" s="13" customFormat="1">
      <c r="A897" s="13"/>
      <c r="B897" s="226"/>
      <c r="C897" s="227"/>
      <c r="D897" s="228" t="s">
        <v>145</v>
      </c>
      <c r="E897" s="229" t="s">
        <v>1</v>
      </c>
      <c r="F897" s="230" t="s">
        <v>381</v>
      </c>
      <c r="G897" s="227"/>
      <c r="H897" s="229" t="s">
        <v>1</v>
      </c>
      <c r="I897" s="231"/>
      <c r="J897" s="227"/>
      <c r="K897" s="227"/>
      <c r="L897" s="232"/>
      <c r="M897" s="233"/>
      <c r="N897" s="234"/>
      <c r="O897" s="234"/>
      <c r="P897" s="234"/>
      <c r="Q897" s="234"/>
      <c r="R897" s="234"/>
      <c r="S897" s="234"/>
      <c r="T897" s="235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6" t="s">
        <v>145</v>
      </c>
      <c r="AU897" s="236" t="s">
        <v>143</v>
      </c>
      <c r="AV897" s="13" t="s">
        <v>78</v>
      </c>
      <c r="AW897" s="13" t="s">
        <v>30</v>
      </c>
      <c r="AX897" s="13" t="s">
        <v>73</v>
      </c>
      <c r="AY897" s="236" t="s">
        <v>135</v>
      </c>
    </row>
    <row r="898" s="14" customFormat="1">
      <c r="A898" s="14"/>
      <c r="B898" s="237"/>
      <c r="C898" s="238"/>
      <c r="D898" s="228" t="s">
        <v>145</v>
      </c>
      <c r="E898" s="239" t="s">
        <v>1</v>
      </c>
      <c r="F898" s="240" t="s">
        <v>172</v>
      </c>
      <c r="G898" s="238"/>
      <c r="H898" s="241">
        <v>6</v>
      </c>
      <c r="I898" s="242"/>
      <c r="J898" s="238"/>
      <c r="K898" s="238"/>
      <c r="L898" s="243"/>
      <c r="M898" s="244"/>
      <c r="N898" s="245"/>
      <c r="O898" s="245"/>
      <c r="P898" s="245"/>
      <c r="Q898" s="245"/>
      <c r="R898" s="245"/>
      <c r="S898" s="245"/>
      <c r="T898" s="246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47" t="s">
        <v>145</v>
      </c>
      <c r="AU898" s="247" t="s">
        <v>143</v>
      </c>
      <c r="AV898" s="14" t="s">
        <v>143</v>
      </c>
      <c r="AW898" s="14" t="s">
        <v>30</v>
      </c>
      <c r="AX898" s="14" t="s">
        <v>73</v>
      </c>
      <c r="AY898" s="247" t="s">
        <v>135</v>
      </c>
    </row>
    <row r="899" s="13" customFormat="1">
      <c r="A899" s="13"/>
      <c r="B899" s="226"/>
      <c r="C899" s="227"/>
      <c r="D899" s="228" t="s">
        <v>145</v>
      </c>
      <c r="E899" s="229" t="s">
        <v>1</v>
      </c>
      <c r="F899" s="230" t="s">
        <v>998</v>
      </c>
      <c r="G899" s="227"/>
      <c r="H899" s="229" t="s">
        <v>1</v>
      </c>
      <c r="I899" s="231"/>
      <c r="J899" s="227"/>
      <c r="K899" s="227"/>
      <c r="L899" s="232"/>
      <c r="M899" s="233"/>
      <c r="N899" s="234"/>
      <c r="O899" s="234"/>
      <c r="P899" s="234"/>
      <c r="Q899" s="234"/>
      <c r="R899" s="234"/>
      <c r="S899" s="234"/>
      <c r="T899" s="23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6" t="s">
        <v>145</v>
      </c>
      <c r="AU899" s="236" t="s">
        <v>143</v>
      </c>
      <c r="AV899" s="13" t="s">
        <v>78</v>
      </c>
      <c r="AW899" s="13" t="s">
        <v>30</v>
      </c>
      <c r="AX899" s="13" t="s">
        <v>73</v>
      </c>
      <c r="AY899" s="236" t="s">
        <v>135</v>
      </c>
    </row>
    <row r="900" s="14" customFormat="1">
      <c r="A900" s="14"/>
      <c r="B900" s="237"/>
      <c r="C900" s="238"/>
      <c r="D900" s="228" t="s">
        <v>145</v>
      </c>
      <c r="E900" s="239" t="s">
        <v>1</v>
      </c>
      <c r="F900" s="240" t="s">
        <v>152</v>
      </c>
      <c r="G900" s="238"/>
      <c r="H900" s="241">
        <v>8</v>
      </c>
      <c r="I900" s="242"/>
      <c r="J900" s="238"/>
      <c r="K900" s="238"/>
      <c r="L900" s="243"/>
      <c r="M900" s="244"/>
      <c r="N900" s="245"/>
      <c r="O900" s="245"/>
      <c r="P900" s="245"/>
      <c r="Q900" s="245"/>
      <c r="R900" s="245"/>
      <c r="S900" s="245"/>
      <c r="T900" s="24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7" t="s">
        <v>145</v>
      </c>
      <c r="AU900" s="247" t="s">
        <v>143</v>
      </c>
      <c r="AV900" s="14" t="s">
        <v>143</v>
      </c>
      <c r="AW900" s="14" t="s">
        <v>30</v>
      </c>
      <c r="AX900" s="14" t="s">
        <v>73</v>
      </c>
      <c r="AY900" s="247" t="s">
        <v>135</v>
      </c>
    </row>
    <row r="901" s="15" customFormat="1">
      <c r="A901" s="15"/>
      <c r="B901" s="248"/>
      <c r="C901" s="249"/>
      <c r="D901" s="228" t="s">
        <v>145</v>
      </c>
      <c r="E901" s="250" t="s">
        <v>1</v>
      </c>
      <c r="F901" s="251" t="s">
        <v>148</v>
      </c>
      <c r="G901" s="249"/>
      <c r="H901" s="252">
        <v>32</v>
      </c>
      <c r="I901" s="253"/>
      <c r="J901" s="249"/>
      <c r="K901" s="249"/>
      <c r="L901" s="254"/>
      <c r="M901" s="255"/>
      <c r="N901" s="256"/>
      <c r="O901" s="256"/>
      <c r="P901" s="256"/>
      <c r="Q901" s="256"/>
      <c r="R901" s="256"/>
      <c r="S901" s="256"/>
      <c r="T901" s="257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58" t="s">
        <v>145</v>
      </c>
      <c r="AU901" s="258" t="s">
        <v>143</v>
      </c>
      <c r="AV901" s="15" t="s">
        <v>142</v>
      </c>
      <c r="AW901" s="15" t="s">
        <v>30</v>
      </c>
      <c r="AX901" s="15" t="s">
        <v>78</v>
      </c>
      <c r="AY901" s="258" t="s">
        <v>135</v>
      </c>
    </row>
    <row r="902" s="2" customFormat="1" ht="24.15" customHeight="1">
      <c r="A902" s="38"/>
      <c r="B902" s="39"/>
      <c r="C902" s="259" t="s">
        <v>1117</v>
      </c>
      <c r="D902" s="259" t="s">
        <v>149</v>
      </c>
      <c r="E902" s="260" t="s">
        <v>1118</v>
      </c>
      <c r="F902" s="261" t="s">
        <v>1119</v>
      </c>
      <c r="G902" s="262" t="s">
        <v>157</v>
      </c>
      <c r="H902" s="263">
        <v>32</v>
      </c>
      <c r="I902" s="264"/>
      <c r="J902" s="265">
        <f>ROUND(I902*H902,2)</f>
        <v>0</v>
      </c>
      <c r="K902" s="266"/>
      <c r="L902" s="267"/>
      <c r="M902" s="268" t="s">
        <v>1</v>
      </c>
      <c r="N902" s="269" t="s">
        <v>39</v>
      </c>
      <c r="O902" s="91"/>
      <c r="P902" s="222">
        <f>O902*H902</f>
        <v>0</v>
      </c>
      <c r="Q902" s="222">
        <v>6.9999999999999994E-05</v>
      </c>
      <c r="R902" s="222">
        <f>Q902*H902</f>
        <v>0.0022399999999999998</v>
      </c>
      <c r="S902" s="222">
        <v>0</v>
      </c>
      <c r="T902" s="223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224" t="s">
        <v>332</v>
      </c>
      <c r="AT902" s="224" t="s">
        <v>149</v>
      </c>
      <c r="AU902" s="224" t="s">
        <v>143</v>
      </c>
      <c r="AY902" s="17" t="s">
        <v>135</v>
      </c>
      <c r="BE902" s="225">
        <f>IF(N902="základní",J902,0)</f>
        <v>0</v>
      </c>
      <c r="BF902" s="225">
        <f>IF(N902="snížená",J902,0)</f>
        <v>0</v>
      </c>
      <c r="BG902" s="225">
        <f>IF(N902="zákl. přenesená",J902,0)</f>
        <v>0</v>
      </c>
      <c r="BH902" s="225">
        <f>IF(N902="sníž. přenesená",J902,0)</f>
        <v>0</v>
      </c>
      <c r="BI902" s="225">
        <f>IF(N902="nulová",J902,0)</f>
        <v>0</v>
      </c>
      <c r="BJ902" s="17" t="s">
        <v>143</v>
      </c>
      <c r="BK902" s="225">
        <f>ROUND(I902*H902,2)</f>
        <v>0</v>
      </c>
      <c r="BL902" s="17" t="s">
        <v>253</v>
      </c>
      <c r="BM902" s="224" t="s">
        <v>1120</v>
      </c>
    </row>
    <row r="903" s="13" customFormat="1">
      <c r="A903" s="13"/>
      <c r="B903" s="226"/>
      <c r="C903" s="227"/>
      <c r="D903" s="228" t="s">
        <v>145</v>
      </c>
      <c r="E903" s="229" t="s">
        <v>1</v>
      </c>
      <c r="F903" s="230" t="s">
        <v>1114</v>
      </c>
      <c r="G903" s="227"/>
      <c r="H903" s="229" t="s">
        <v>1</v>
      </c>
      <c r="I903" s="231"/>
      <c r="J903" s="227"/>
      <c r="K903" s="227"/>
      <c r="L903" s="232"/>
      <c r="M903" s="233"/>
      <c r="N903" s="234"/>
      <c r="O903" s="234"/>
      <c r="P903" s="234"/>
      <c r="Q903" s="234"/>
      <c r="R903" s="234"/>
      <c r="S903" s="234"/>
      <c r="T903" s="235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6" t="s">
        <v>145</v>
      </c>
      <c r="AU903" s="236" t="s">
        <v>143</v>
      </c>
      <c r="AV903" s="13" t="s">
        <v>78</v>
      </c>
      <c r="AW903" s="13" t="s">
        <v>30</v>
      </c>
      <c r="AX903" s="13" t="s">
        <v>73</v>
      </c>
      <c r="AY903" s="236" t="s">
        <v>135</v>
      </c>
    </row>
    <row r="904" s="14" customFormat="1">
      <c r="A904" s="14"/>
      <c r="B904" s="237"/>
      <c r="C904" s="238"/>
      <c r="D904" s="228" t="s">
        <v>145</v>
      </c>
      <c r="E904" s="239" t="s">
        <v>1</v>
      </c>
      <c r="F904" s="240" t="s">
        <v>78</v>
      </c>
      <c r="G904" s="238"/>
      <c r="H904" s="241">
        <v>1</v>
      </c>
      <c r="I904" s="242"/>
      <c r="J904" s="238"/>
      <c r="K904" s="238"/>
      <c r="L904" s="243"/>
      <c r="M904" s="244"/>
      <c r="N904" s="245"/>
      <c r="O904" s="245"/>
      <c r="P904" s="245"/>
      <c r="Q904" s="245"/>
      <c r="R904" s="245"/>
      <c r="S904" s="245"/>
      <c r="T904" s="24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7" t="s">
        <v>145</v>
      </c>
      <c r="AU904" s="247" t="s">
        <v>143</v>
      </c>
      <c r="AV904" s="14" t="s">
        <v>143</v>
      </c>
      <c r="AW904" s="14" t="s">
        <v>30</v>
      </c>
      <c r="AX904" s="14" t="s">
        <v>73</v>
      </c>
      <c r="AY904" s="247" t="s">
        <v>135</v>
      </c>
    </row>
    <row r="905" s="13" customFormat="1">
      <c r="A905" s="13"/>
      <c r="B905" s="226"/>
      <c r="C905" s="227"/>
      <c r="D905" s="228" t="s">
        <v>145</v>
      </c>
      <c r="E905" s="229" t="s">
        <v>1</v>
      </c>
      <c r="F905" s="230" t="s">
        <v>1115</v>
      </c>
      <c r="G905" s="227"/>
      <c r="H905" s="229" t="s">
        <v>1</v>
      </c>
      <c r="I905" s="231"/>
      <c r="J905" s="227"/>
      <c r="K905" s="227"/>
      <c r="L905" s="232"/>
      <c r="M905" s="233"/>
      <c r="N905" s="234"/>
      <c r="O905" s="234"/>
      <c r="P905" s="234"/>
      <c r="Q905" s="234"/>
      <c r="R905" s="234"/>
      <c r="S905" s="234"/>
      <c r="T905" s="23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6" t="s">
        <v>145</v>
      </c>
      <c r="AU905" s="236" t="s">
        <v>143</v>
      </c>
      <c r="AV905" s="13" t="s">
        <v>78</v>
      </c>
      <c r="AW905" s="13" t="s">
        <v>30</v>
      </c>
      <c r="AX905" s="13" t="s">
        <v>73</v>
      </c>
      <c r="AY905" s="236" t="s">
        <v>135</v>
      </c>
    </row>
    <row r="906" s="14" customFormat="1">
      <c r="A906" s="14"/>
      <c r="B906" s="237"/>
      <c r="C906" s="238"/>
      <c r="D906" s="228" t="s">
        <v>145</v>
      </c>
      <c r="E906" s="239" t="s">
        <v>1</v>
      </c>
      <c r="F906" s="240" t="s">
        <v>78</v>
      </c>
      <c r="G906" s="238"/>
      <c r="H906" s="241">
        <v>1</v>
      </c>
      <c r="I906" s="242"/>
      <c r="J906" s="238"/>
      <c r="K906" s="238"/>
      <c r="L906" s="243"/>
      <c r="M906" s="244"/>
      <c r="N906" s="245"/>
      <c r="O906" s="245"/>
      <c r="P906" s="245"/>
      <c r="Q906" s="245"/>
      <c r="R906" s="245"/>
      <c r="S906" s="245"/>
      <c r="T906" s="24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7" t="s">
        <v>145</v>
      </c>
      <c r="AU906" s="247" t="s">
        <v>143</v>
      </c>
      <c r="AV906" s="14" t="s">
        <v>143</v>
      </c>
      <c r="AW906" s="14" t="s">
        <v>30</v>
      </c>
      <c r="AX906" s="14" t="s">
        <v>73</v>
      </c>
      <c r="AY906" s="247" t="s">
        <v>135</v>
      </c>
    </row>
    <row r="907" s="13" customFormat="1">
      <c r="A907" s="13"/>
      <c r="B907" s="226"/>
      <c r="C907" s="227"/>
      <c r="D907" s="228" t="s">
        <v>145</v>
      </c>
      <c r="E907" s="229" t="s">
        <v>1</v>
      </c>
      <c r="F907" s="230" t="s">
        <v>1116</v>
      </c>
      <c r="G907" s="227"/>
      <c r="H907" s="229" t="s">
        <v>1</v>
      </c>
      <c r="I907" s="231"/>
      <c r="J907" s="227"/>
      <c r="K907" s="227"/>
      <c r="L907" s="232"/>
      <c r="M907" s="233"/>
      <c r="N907" s="234"/>
      <c r="O907" s="234"/>
      <c r="P907" s="234"/>
      <c r="Q907" s="234"/>
      <c r="R907" s="234"/>
      <c r="S907" s="234"/>
      <c r="T907" s="23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6" t="s">
        <v>145</v>
      </c>
      <c r="AU907" s="236" t="s">
        <v>143</v>
      </c>
      <c r="AV907" s="13" t="s">
        <v>78</v>
      </c>
      <c r="AW907" s="13" t="s">
        <v>30</v>
      </c>
      <c r="AX907" s="13" t="s">
        <v>73</v>
      </c>
      <c r="AY907" s="236" t="s">
        <v>135</v>
      </c>
    </row>
    <row r="908" s="14" customFormat="1">
      <c r="A908" s="14"/>
      <c r="B908" s="237"/>
      <c r="C908" s="238"/>
      <c r="D908" s="228" t="s">
        <v>145</v>
      </c>
      <c r="E908" s="239" t="s">
        <v>1</v>
      </c>
      <c r="F908" s="240" t="s">
        <v>78</v>
      </c>
      <c r="G908" s="238"/>
      <c r="H908" s="241">
        <v>1</v>
      </c>
      <c r="I908" s="242"/>
      <c r="J908" s="238"/>
      <c r="K908" s="238"/>
      <c r="L908" s="243"/>
      <c r="M908" s="244"/>
      <c r="N908" s="245"/>
      <c r="O908" s="245"/>
      <c r="P908" s="245"/>
      <c r="Q908" s="245"/>
      <c r="R908" s="245"/>
      <c r="S908" s="245"/>
      <c r="T908" s="24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7" t="s">
        <v>145</v>
      </c>
      <c r="AU908" s="247" t="s">
        <v>143</v>
      </c>
      <c r="AV908" s="14" t="s">
        <v>143</v>
      </c>
      <c r="AW908" s="14" t="s">
        <v>30</v>
      </c>
      <c r="AX908" s="14" t="s">
        <v>73</v>
      </c>
      <c r="AY908" s="247" t="s">
        <v>135</v>
      </c>
    </row>
    <row r="909" s="13" customFormat="1">
      <c r="A909" s="13"/>
      <c r="B909" s="226"/>
      <c r="C909" s="227"/>
      <c r="D909" s="228" t="s">
        <v>145</v>
      </c>
      <c r="E909" s="229" t="s">
        <v>1</v>
      </c>
      <c r="F909" s="230" t="s">
        <v>996</v>
      </c>
      <c r="G909" s="227"/>
      <c r="H909" s="229" t="s">
        <v>1</v>
      </c>
      <c r="I909" s="231"/>
      <c r="J909" s="227"/>
      <c r="K909" s="227"/>
      <c r="L909" s="232"/>
      <c r="M909" s="233"/>
      <c r="N909" s="234"/>
      <c r="O909" s="234"/>
      <c r="P909" s="234"/>
      <c r="Q909" s="234"/>
      <c r="R909" s="234"/>
      <c r="S909" s="234"/>
      <c r="T909" s="235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6" t="s">
        <v>145</v>
      </c>
      <c r="AU909" s="236" t="s">
        <v>143</v>
      </c>
      <c r="AV909" s="13" t="s">
        <v>78</v>
      </c>
      <c r="AW909" s="13" t="s">
        <v>30</v>
      </c>
      <c r="AX909" s="13" t="s">
        <v>73</v>
      </c>
      <c r="AY909" s="236" t="s">
        <v>135</v>
      </c>
    </row>
    <row r="910" s="14" customFormat="1">
      <c r="A910" s="14"/>
      <c r="B910" s="237"/>
      <c r="C910" s="238"/>
      <c r="D910" s="228" t="s">
        <v>145</v>
      </c>
      <c r="E910" s="239" t="s">
        <v>1</v>
      </c>
      <c r="F910" s="240" t="s">
        <v>143</v>
      </c>
      <c r="G910" s="238"/>
      <c r="H910" s="241">
        <v>2</v>
      </c>
      <c r="I910" s="242"/>
      <c r="J910" s="238"/>
      <c r="K910" s="238"/>
      <c r="L910" s="243"/>
      <c r="M910" s="244"/>
      <c r="N910" s="245"/>
      <c r="O910" s="245"/>
      <c r="P910" s="245"/>
      <c r="Q910" s="245"/>
      <c r="R910" s="245"/>
      <c r="S910" s="245"/>
      <c r="T910" s="246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7" t="s">
        <v>145</v>
      </c>
      <c r="AU910" s="247" t="s">
        <v>143</v>
      </c>
      <c r="AV910" s="14" t="s">
        <v>143</v>
      </c>
      <c r="AW910" s="14" t="s">
        <v>30</v>
      </c>
      <c r="AX910" s="14" t="s">
        <v>73</v>
      </c>
      <c r="AY910" s="247" t="s">
        <v>135</v>
      </c>
    </row>
    <row r="911" s="13" customFormat="1">
      <c r="A911" s="13"/>
      <c r="B911" s="226"/>
      <c r="C911" s="227"/>
      <c r="D911" s="228" t="s">
        <v>145</v>
      </c>
      <c r="E911" s="229" t="s">
        <v>1</v>
      </c>
      <c r="F911" s="230" t="s">
        <v>354</v>
      </c>
      <c r="G911" s="227"/>
      <c r="H911" s="229" t="s">
        <v>1</v>
      </c>
      <c r="I911" s="231"/>
      <c r="J911" s="227"/>
      <c r="K911" s="227"/>
      <c r="L911" s="232"/>
      <c r="M911" s="233"/>
      <c r="N911" s="234"/>
      <c r="O911" s="234"/>
      <c r="P911" s="234"/>
      <c r="Q911" s="234"/>
      <c r="R911" s="234"/>
      <c r="S911" s="234"/>
      <c r="T911" s="235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6" t="s">
        <v>145</v>
      </c>
      <c r="AU911" s="236" t="s">
        <v>143</v>
      </c>
      <c r="AV911" s="13" t="s">
        <v>78</v>
      </c>
      <c r="AW911" s="13" t="s">
        <v>30</v>
      </c>
      <c r="AX911" s="13" t="s">
        <v>73</v>
      </c>
      <c r="AY911" s="236" t="s">
        <v>135</v>
      </c>
    </row>
    <row r="912" s="14" customFormat="1">
      <c r="A912" s="14"/>
      <c r="B912" s="237"/>
      <c r="C912" s="238"/>
      <c r="D912" s="228" t="s">
        <v>145</v>
      </c>
      <c r="E912" s="239" t="s">
        <v>1</v>
      </c>
      <c r="F912" s="240" t="s">
        <v>78</v>
      </c>
      <c r="G912" s="238"/>
      <c r="H912" s="241">
        <v>1</v>
      </c>
      <c r="I912" s="242"/>
      <c r="J912" s="238"/>
      <c r="K912" s="238"/>
      <c r="L912" s="243"/>
      <c r="M912" s="244"/>
      <c r="N912" s="245"/>
      <c r="O912" s="245"/>
      <c r="P912" s="245"/>
      <c r="Q912" s="245"/>
      <c r="R912" s="245"/>
      <c r="S912" s="245"/>
      <c r="T912" s="246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47" t="s">
        <v>145</v>
      </c>
      <c r="AU912" s="247" t="s">
        <v>143</v>
      </c>
      <c r="AV912" s="14" t="s">
        <v>143</v>
      </c>
      <c r="AW912" s="14" t="s">
        <v>30</v>
      </c>
      <c r="AX912" s="14" t="s">
        <v>73</v>
      </c>
      <c r="AY912" s="247" t="s">
        <v>135</v>
      </c>
    </row>
    <row r="913" s="13" customFormat="1">
      <c r="A913" s="13"/>
      <c r="B913" s="226"/>
      <c r="C913" s="227"/>
      <c r="D913" s="228" t="s">
        <v>145</v>
      </c>
      <c r="E913" s="229" t="s">
        <v>1</v>
      </c>
      <c r="F913" s="230" t="s">
        <v>444</v>
      </c>
      <c r="G913" s="227"/>
      <c r="H913" s="229" t="s">
        <v>1</v>
      </c>
      <c r="I913" s="231"/>
      <c r="J913" s="227"/>
      <c r="K913" s="227"/>
      <c r="L913" s="232"/>
      <c r="M913" s="233"/>
      <c r="N913" s="234"/>
      <c r="O913" s="234"/>
      <c r="P913" s="234"/>
      <c r="Q913" s="234"/>
      <c r="R913" s="234"/>
      <c r="S913" s="234"/>
      <c r="T913" s="235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6" t="s">
        <v>145</v>
      </c>
      <c r="AU913" s="236" t="s">
        <v>143</v>
      </c>
      <c r="AV913" s="13" t="s">
        <v>78</v>
      </c>
      <c r="AW913" s="13" t="s">
        <v>30</v>
      </c>
      <c r="AX913" s="13" t="s">
        <v>73</v>
      </c>
      <c r="AY913" s="236" t="s">
        <v>135</v>
      </c>
    </row>
    <row r="914" s="14" customFormat="1">
      <c r="A914" s="14"/>
      <c r="B914" s="237"/>
      <c r="C914" s="238"/>
      <c r="D914" s="228" t="s">
        <v>145</v>
      </c>
      <c r="E914" s="239" t="s">
        <v>1</v>
      </c>
      <c r="F914" s="240" t="s">
        <v>143</v>
      </c>
      <c r="G914" s="238"/>
      <c r="H914" s="241">
        <v>2</v>
      </c>
      <c r="I914" s="242"/>
      <c r="J914" s="238"/>
      <c r="K914" s="238"/>
      <c r="L914" s="243"/>
      <c r="M914" s="244"/>
      <c r="N914" s="245"/>
      <c r="O914" s="245"/>
      <c r="P914" s="245"/>
      <c r="Q914" s="245"/>
      <c r="R914" s="245"/>
      <c r="S914" s="245"/>
      <c r="T914" s="246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7" t="s">
        <v>145</v>
      </c>
      <c r="AU914" s="247" t="s">
        <v>143</v>
      </c>
      <c r="AV914" s="14" t="s">
        <v>143</v>
      </c>
      <c r="AW914" s="14" t="s">
        <v>30</v>
      </c>
      <c r="AX914" s="14" t="s">
        <v>73</v>
      </c>
      <c r="AY914" s="247" t="s">
        <v>135</v>
      </c>
    </row>
    <row r="915" s="13" customFormat="1">
      <c r="A915" s="13"/>
      <c r="B915" s="226"/>
      <c r="C915" s="227"/>
      <c r="D915" s="228" t="s">
        <v>145</v>
      </c>
      <c r="E915" s="229" t="s">
        <v>1</v>
      </c>
      <c r="F915" s="230" t="s">
        <v>1100</v>
      </c>
      <c r="G915" s="227"/>
      <c r="H915" s="229" t="s">
        <v>1</v>
      </c>
      <c r="I915" s="231"/>
      <c r="J915" s="227"/>
      <c r="K915" s="227"/>
      <c r="L915" s="232"/>
      <c r="M915" s="233"/>
      <c r="N915" s="234"/>
      <c r="O915" s="234"/>
      <c r="P915" s="234"/>
      <c r="Q915" s="234"/>
      <c r="R915" s="234"/>
      <c r="S915" s="234"/>
      <c r="T915" s="235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6" t="s">
        <v>145</v>
      </c>
      <c r="AU915" s="236" t="s">
        <v>143</v>
      </c>
      <c r="AV915" s="13" t="s">
        <v>78</v>
      </c>
      <c r="AW915" s="13" t="s">
        <v>30</v>
      </c>
      <c r="AX915" s="13" t="s">
        <v>73</v>
      </c>
      <c r="AY915" s="236" t="s">
        <v>135</v>
      </c>
    </row>
    <row r="916" s="14" customFormat="1">
      <c r="A916" s="14"/>
      <c r="B916" s="237"/>
      <c r="C916" s="238"/>
      <c r="D916" s="228" t="s">
        <v>145</v>
      </c>
      <c r="E916" s="239" t="s">
        <v>1</v>
      </c>
      <c r="F916" s="240" t="s">
        <v>204</v>
      </c>
      <c r="G916" s="238"/>
      <c r="H916" s="241">
        <v>10</v>
      </c>
      <c r="I916" s="242"/>
      <c r="J916" s="238"/>
      <c r="K916" s="238"/>
      <c r="L916" s="243"/>
      <c r="M916" s="244"/>
      <c r="N916" s="245"/>
      <c r="O916" s="245"/>
      <c r="P916" s="245"/>
      <c r="Q916" s="245"/>
      <c r="R916" s="245"/>
      <c r="S916" s="245"/>
      <c r="T916" s="24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7" t="s">
        <v>145</v>
      </c>
      <c r="AU916" s="247" t="s">
        <v>143</v>
      </c>
      <c r="AV916" s="14" t="s">
        <v>143</v>
      </c>
      <c r="AW916" s="14" t="s">
        <v>30</v>
      </c>
      <c r="AX916" s="14" t="s">
        <v>73</v>
      </c>
      <c r="AY916" s="247" t="s">
        <v>135</v>
      </c>
    </row>
    <row r="917" s="13" customFormat="1">
      <c r="A917" s="13"/>
      <c r="B917" s="226"/>
      <c r="C917" s="227"/>
      <c r="D917" s="228" t="s">
        <v>145</v>
      </c>
      <c r="E917" s="229" t="s">
        <v>1</v>
      </c>
      <c r="F917" s="230" t="s">
        <v>381</v>
      </c>
      <c r="G917" s="227"/>
      <c r="H917" s="229" t="s">
        <v>1</v>
      </c>
      <c r="I917" s="231"/>
      <c r="J917" s="227"/>
      <c r="K917" s="227"/>
      <c r="L917" s="232"/>
      <c r="M917" s="233"/>
      <c r="N917" s="234"/>
      <c r="O917" s="234"/>
      <c r="P917" s="234"/>
      <c r="Q917" s="234"/>
      <c r="R917" s="234"/>
      <c r="S917" s="234"/>
      <c r="T917" s="235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6" t="s">
        <v>145</v>
      </c>
      <c r="AU917" s="236" t="s">
        <v>143</v>
      </c>
      <c r="AV917" s="13" t="s">
        <v>78</v>
      </c>
      <c r="AW917" s="13" t="s">
        <v>30</v>
      </c>
      <c r="AX917" s="13" t="s">
        <v>73</v>
      </c>
      <c r="AY917" s="236" t="s">
        <v>135</v>
      </c>
    </row>
    <row r="918" s="14" customFormat="1">
      <c r="A918" s="14"/>
      <c r="B918" s="237"/>
      <c r="C918" s="238"/>
      <c r="D918" s="228" t="s">
        <v>145</v>
      </c>
      <c r="E918" s="239" t="s">
        <v>1</v>
      </c>
      <c r="F918" s="240" t="s">
        <v>172</v>
      </c>
      <c r="G918" s="238"/>
      <c r="H918" s="241">
        <v>6</v>
      </c>
      <c r="I918" s="242"/>
      <c r="J918" s="238"/>
      <c r="K918" s="238"/>
      <c r="L918" s="243"/>
      <c r="M918" s="244"/>
      <c r="N918" s="245"/>
      <c r="O918" s="245"/>
      <c r="P918" s="245"/>
      <c r="Q918" s="245"/>
      <c r="R918" s="245"/>
      <c r="S918" s="245"/>
      <c r="T918" s="246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47" t="s">
        <v>145</v>
      </c>
      <c r="AU918" s="247" t="s">
        <v>143</v>
      </c>
      <c r="AV918" s="14" t="s">
        <v>143</v>
      </c>
      <c r="AW918" s="14" t="s">
        <v>30</v>
      </c>
      <c r="AX918" s="14" t="s">
        <v>73</v>
      </c>
      <c r="AY918" s="247" t="s">
        <v>135</v>
      </c>
    </row>
    <row r="919" s="13" customFormat="1">
      <c r="A919" s="13"/>
      <c r="B919" s="226"/>
      <c r="C919" s="227"/>
      <c r="D919" s="228" t="s">
        <v>145</v>
      </c>
      <c r="E919" s="229" t="s">
        <v>1</v>
      </c>
      <c r="F919" s="230" t="s">
        <v>998</v>
      </c>
      <c r="G919" s="227"/>
      <c r="H919" s="229" t="s">
        <v>1</v>
      </c>
      <c r="I919" s="231"/>
      <c r="J919" s="227"/>
      <c r="K919" s="227"/>
      <c r="L919" s="232"/>
      <c r="M919" s="233"/>
      <c r="N919" s="234"/>
      <c r="O919" s="234"/>
      <c r="P919" s="234"/>
      <c r="Q919" s="234"/>
      <c r="R919" s="234"/>
      <c r="S919" s="234"/>
      <c r="T919" s="235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6" t="s">
        <v>145</v>
      </c>
      <c r="AU919" s="236" t="s">
        <v>143</v>
      </c>
      <c r="AV919" s="13" t="s">
        <v>78</v>
      </c>
      <c r="AW919" s="13" t="s">
        <v>30</v>
      </c>
      <c r="AX919" s="13" t="s">
        <v>73</v>
      </c>
      <c r="AY919" s="236" t="s">
        <v>135</v>
      </c>
    </row>
    <row r="920" s="14" customFormat="1">
      <c r="A920" s="14"/>
      <c r="B920" s="237"/>
      <c r="C920" s="238"/>
      <c r="D920" s="228" t="s">
        <v>145</v>
      </c>
      <c r="E920" s="239" t="s">
        <v>1</v>
      </c>
      <c r="F920" s="240" t="s">
        <v>152</v>
      </c>
      <c r="G920" s="238"/>
      <c r="H920" s="241">
        <v>8</v>
      </c>
      <c r="I920" s="242"/>
      <c r="J920" s="238"/>
      <c r="K920" s="238"/>
      <c r="L920" s="243"/>
      <c r="M920" s="244"/>
      <c r="N920" s="245"/>
      <c r="O920" s="245"/>
      <c r="P920" s="245"/>
      <c r="Q920" s="245"/>
      <c r="R920" s="245"/>
      <c r="S920" s="245"/>
      <c r="T920" s="246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47" t="s">
        <v>145</v>
      </c>
      <c r="AU920" s="247" t="s">
        <v>143</v>
      </c>
      <c r="AV920" s="14" t="s">
        <v>143</v>
      </c>
      <c r="AW920" s="14" t="s">
        <v>30</v>
      </c>
      <c r="AX920" s="14" t="s">
        <v>73</v>
      </c>
      <c r="AY920" s="247" t="s">
        <v>135</v>
      </c>
    </row>
    <row r="921" s="15" customFormat="1">
      <c r="A921" s="15"/>
      <c r="B921" s="248"/>
      <c r="C921" s="249"/>
      <c r="D921" s="228" t="s">
        <v>145</v>
      </c>
      <c r="E921" s="250" t="s">
        <v>1</v>
      </c>
      <c r="F921" s="251" t="s">
        <v>148</v>
      </c>
      <c r="G921" s="249"/>
      <c r="H921" s="252">
        <v>32</v>
      </c>
      <c r="I921" s="253"/>
      <c r="J921" s="249"/>
      <c r="K921" s="249"/>
      <c r="L921" s="254"/>
      <c r="M921" s="255"/>
      <c r="N921" s="256"/>
      <c r="O921" s="256"/>
      <c r="P921" s="256"/>
      <c r="Q921" s="256"/>
      <c r="R921" s="256"/>
      <c r="S921" s="256"/>
      <c r="T921" s="257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58" t="s">
        <v>145</v>
      </c>
      <c r="AU921" s="258" t="s">
        <v>143</v>
      </c>
      <c r="AV921" s="15" t="s">
        <v>142</v>
      </c>
      <c r="AW921" s="15" t="s">
        <v>30</v>
      </c>
      <c r="AX921" s="15" t="s">
        <v>78</v>
      </c>
      <c r="AY921" s="258" t="s">
        <v>135</v>
      </c>
    </row>
    <row r="922" s="2" customFormat="1" ht="24.15" customHeight="1">
      <c r="A922" s="38"/>
      <c r="B922" s="39"/>
      <c r="C922" s="259" t="s">
        <v>1121</v>
      </c>
      <c r="D922" s="259" t="s">
        <v>149</v>
      </c>
      <c r="E922" s="260" t="s">
        <v>1122</v>
      </c>
      <c r="F922" s="261" t="s">
        <v>1123</v>
      </c>
      <c r="G922" s="262" t="s">
        <v>157</v>
      </c>
      <c r="H922" s="263">
        <v>32</v>
      </c>
      <c r="I922" s="264"/>
      <c r="J922" s="265">
        <f>ROUND(I922*H922,2)</f>
        <v>0</v>
      </c>
      <c r="K922" s="266"/>
      <c r="L922" s="267"/>
      <c r="M922" s="268" t="s">
        <v>1</v>
      </c>
      <c r="N922" s="269" t="s">
        <v>39</v>
      </c>
      <c r="O922" s="91"/>
      <c r="P922" s="222">
        <f>O922*H922</f>
        <v>0</v>
      </c>
      <c r="Q922" s="222">
        <v>6.0000000000000002E-05</v>
      </c>
      <c r="R922" s="222">
        <f>Q922*H922</f>
        <v>0.0019200000000000001</v>
      </c>
      <c r="S922" s="222">
        <v>0</v>
      </c>
      <c r="T922" s="223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224" t="s">
        <v>332</v>
      </c>
      <c r="AT922" s="224" t="s">
        <v>149</v>
      </c>
      <c r="AU922" s="224" t="s">
        <v>143</v>
      </c>
      <c r="AY922" s="17" t="s">
        <v>135</v>
      </c>
      <c r="BE922" s="225">
        <f>IF(N922="základní",J922,0)</f>
        <v>0</v>
      </c>
      <c r="BF922" s="225">
        <f>IF(N922="snížená",J922,0)</f>
        <v>0</v>
      </c>
      <c r="BG922" s="225">
        <f>IF(N922="zákl. přenesená",J922,0)</f>
        <v>0</v>
      </c>
      <c r="BH922" s="225">
        <f>IF(N922="sníž. přenesená",J922,0)</f>
        <v>0</v>
      </c>
      <c r="BI922" s="225">
        <f>IF(N922="nulová",J922,0)</f>
        <v>0</v>
      </c>
      <c r="BJ922" s="17" t="s">
        <v>143</v>
      </c>
      <c r="BK922" s="225">
        <f>ROUND(I922*H922,2)</f>
        <v>0</v>
      </c>
      <c r="BL922" s="17" t="s">
        <v>253</v>
      </c>
      <c r="BM922" s="224" t="s">
        <v>1124</v>
      </c>
    </row>
    <row r="923" s="13" customFormat="1">
      <c r="A923" s="13"/>
      <c r="B923" s="226"/>
      <c r="C923" s="227"/>
      <c r="D923" s="228" t="s">
        <v>145</v>
      </c>
      <c r="E923" s="229" t="s">
        <v>1</v>
      </c>
      <c r="F923" s="230" t="s">
        <v>1114</v>
      </c>
      <c r="G923" s="227"/>
      <c r="H923" s="229" t="s">
        <v>1</v>
      </c>
      <c r="I923" s="231"/>
      <c r="J923" s="227"/>
      <c r="K923" s="227"/>
      <c r="L923" s="232"/>
      <c r="M923" s="233"/>
      <c r="N923" s="234"/>
      <c r="O923" s="234"/>
      <c r="P923" s="234"/>
      <c r="Q923" s="234"/>
      <c r="R923" s="234"/>
      <c r="S923" s="234"/>
      <c r="T923" s="235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6" t="s">
        <v>145</v>
      </c>
      <c r="AU923" s="236" t="s">
        <v>143</v>
      </c>
      <c r="AV923" s="13" t="s">
        <v>78</v>
      </c>
      <c r="AW923" s="13" t="s">
        <v>30</v>
      </c>
      <c r="AX923" s="13" t="s">
        <v>73</v>
      </c>
      <c r="AY923" s="236" t="s">
        <v>135</v>
      </c>
    </row>
    <row r="924" s="14" customFormat="1">
      <c r="A924" s="14"/>
      <c r="B924" s="237"/>
      <c r="C924" s="238"/>
      <c r="D924" s="228" t="s">
        <v>145</v>
      </c>
      <c r="E924" s="239" t="s">
        <v>1</v>
      </c>
      <c r="F924" s="240" t="s">
        <v>78</v>
      </c>
      <c r="G924" s="238"/>
      <c r="H924" s="241">
        <v>1</v>
      </c>
      <c r="I924" s="242"/>
      <c r="J924" s="238"/>
      <c r="K924" s="238"/>
      <c r="L924" s="243"/>
      <c r="M924" s="244"/>
      <c r="N924" s="245"/>
      <c r="O924" s="245"/>
      <c r="P924" s="245"/>
      <c r="Q924" s="245"/>
      <c r="R924" s="245"/>
      <c r="S924" s="245"/>
      <c r="T924" s="246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47" t="s">
        <v>145</v>
      </c>
      <c r="AU924" s="247" t="s">
        <v>143</v>
      </c>
      <c r="AV924" s="14" t="s">
        <v>143</v>
      </c>
      <c r="AW924" s="14" t="s">
        <v>30</v>
      </c>
      <c r="AX924" s="14" t="s">
        <v>73</v>
      </c>
      <c r="AY924" s="247" t="s">
        <v>135</v>
      </c>
    </row>
    <row r="925" s="13" customFormat="1">
      <c r="A925" s="13"/>
      <c r="B925" s="226"/>
      <c r="C925" s="227"/>
      <c r="D925" s="228" t="s">
        <v>145</v>
      </c>
      <c r="E925" s="229" t="s">
        <v>1</v>
      </c>
      <c r="F925" s="230" t="s">
        <v>1115</v>
      </c>
      <c r="G925" s="227"/>
      <c r="H925" s="229" t="s">
        <v>1</v>
      </c>
      <c r="I925" s="231"/>
      <c r="J925" s="227"/>
      <c r="K925" s="227"/>
      <c r="L925" s="232"/>
      <c r="M925" s="233"/>
      <c r="N925" s="234"/>
      <c r="O925" s="234"/>
      <c r="P925" s="234"/>
      <c r="Q925" s="234"/>
      <c r="R925" s="234"/>
      <c r="S925" s="234"/>
      <c r="T925" s="235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6" t="s">
        <v>145</v>
      </c>
      <c r="AU925" s="236" t="s">
        <v>143</v>
      </c>
      <c r="AV925" s="13" t="s">
        <v>78</v>
      </c>
      <c r="AW925" s="13" t="s">
        <v>30</v>
      </c>
      <c r="AX925" s="13" t="s">
        <v>73</v>
      </c>
      <c r="AY925" s="236" t="s">
        <v>135</v>
      </c>
    </row>
    <row r="926" s="14" customFormat="1">
      <c r="A926" s="14"/>
      <c r="B926" s="237"/>
      <c r="C926" s="238"/>
      <c r="D926" s="228" t="s">
        <v>145</v>
      </c>
      <c r="E926" s="239" t="s">
        <v>1</v>
      </c>
      <c r="F926" s="240" t="s">
        <v>78</v>
      </c>
      <c r="G926" s="238"/>
      <c r="H926" s="241">
        <v>1</v>
      </c>
      <c r="I926" s="242"/>
      <c r="J926" s="238"/>
      <c r="K926" s="238"/>
      <c r="L926" s="243"/>
      <c r="M926" s="244"/>
      <c r="N926" s="245"/>
      <c r="O926" s="245"/>
      <c r="P926" s="245"/>
      <c r="Q926" s="245"/>
      <c r="R926" s="245"/>
      <c r="S926" s="245"/>
      <c r="T926" s="24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7" t="s">
        <v>145</v>
      </c>
      <c r="AU926" s="247" t="s">
        <v>143</v>
      </c>
      <c r="AV926" s="14" t="s">
        <v>143</v>
      </c>
      <c r="AW926" s="14" t="s">
        <v>30</v>
      </c>
      <c r="AX926" s="14" t="s">
        <v>73</v>
      </c>
      <c r="AY926" s="247" t="s">
        <v>135</v>
      </c>
    </row>
    <row r="927" s="13" customFormat="1">
      <c r="A927" s="13"/>
      <c r="B927" s="226"/>
      <c r="C927" s="227"/>
      <c r="D927" s="228" t="s">
        <v>145</v>
      </c>
      <c r="E927" s="229" t="s">
        <v>1</v>
      </c>
      <c r="F927" s="230" t="s">
        <v>1116</v>
      </c>
      <c r="G927" s="227"/>
      <c r="H927" s="229" t="s">
        <v>1</v>
      </c>
      <c r="I927" s="231"/>
      <c r="J927" s="227"/>
      <c r="K927" s="227"/>
      <c r="L927" s="232"/>
      <c r="M927" s="233"/>
      <c r="N927" s="234"/>
      <c r="O927" s="234"/>
      <c r="P927" s="234"/>
      <c r="Q927" s="234"/>
      <c r="R927" s="234"/>
      <c r="S927" s="234"/>
      <c r="T927" s="235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6" t="s">
        <v>145</v>
      </c>
      <c r="AU927" s="236" t="s">
        <v>143</v>
      </c>
      <c r="AV927" s="13" t="s">
        <v>78</v>
      </c>
      <c r="AW927" s="13" t="s">
        <v>30</v>
      </c>
      <c r="AX927" s="13" t="s">
        <v>73</v>
      </c>
      <c r="AY927" s="236" t="s">
        <v>135</v>
      </c>
    </row>
    <row r="928" s="14" customFormat="1">
      <c r="A928" s="14"/>
      <c r="B928" s="237"/>
      <c r="C928" s="238"/>
      <c r="D928" s="228" t="s">
        <v>145</v>
      </c>
      <c r="E928" s="239" t="s">
        <v>1</v>
      </c>
      <c r="F928" s="240" t="s">
        <v>78</v>
      </c>
      <c r="G928" s="238"/>
      <c r="H928" s="241">
        <v>1</v>
      </c>
      <c r="I928" s="242"/>
      <c r="J928" s="238"/>
      <c r="K928" s="238"/>
      <c r="L928" s="243"/>
      <c r="M928" s="244"/>
      <c r="N928" s="245"/>
      <c r="O928" s="245"/>
      <c r="P928" s="245"/>
      <c r="Q928" s="245"/>
      <c r="R928" s="245"/>
      <c r="S928" s="245"/>
      <c r="T928" s="246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7" t="s">
        <v>145</v>
      </c>
      <c r="AU928" s="247" t="s">
        <v>143</v>
      </c>
      <c r="AV928" s="14" t="s">
        <v>143</v>
      </c>
      <c r="AW928" s="14" t="s">
        <v>30</v>
      </c>
      <c r="AX928" s="14" t="s">
        <v>73</v>
      </c>
      <c r="AY928" s="247" t="s">
        <v>135</v>
      </c>
    </row>
    <row r="929" s="13" customFormat="1">
      <c r="A929" s="13"/>
      <c r="B929" s="226"/>
      <c r="C929" s="227"/>
      <c r="D929" s="228" t="s">
        <v>145</v>
      </c>
      <c r="E929" s="229" t="s">
        <v>1</v>
      </c>
      <c r="F929" s="230" t="s">
        <v>996</v>
      </c>
      <c r="G929" s="227"/>
      <c r="H929" s="229" t="s">
        <v>1</v>
      </c>
      <c r="I929" s="231"/>
      <c r="J929" s="227"/>
      <c r="K929" s="227"/>
      <c r="L929" s="232"/>
      <c r="M929" s="233"/>
      <c r="N929" s="234"/>
      <c r="O929" s="234"/>
      <c r="P929" s="234"/>
      <c r="Q929" s="234"/>
      <c r="R929" s="234"/>
      <c r="S929" s="234"/>
      <c r="T929" s="235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6" t="s">
        <v>145</v>
      </c>
      <c r="AU929" s="236" t="s">
        <v>143</v>
      </c>
      <c r="AV929" s="13" t="s">
        <v>78</v>
      </c>
      <c r="AW929" s="13" t="s">
        <v>30</v>
      </c>
      <c r="AX929" s="13" t="s">
        <v>73</v>
      </c>
      <c r="AY929" s="236" t="s">
        <v>135</v>
      </c>
    </row>
    <row r="930" s="14" customFormat="1">
      <c r="A930" s="14"/>
      <c r="B930" s="237"/>
      <c r="C930" s="238"/>
      <c r="D930" s="228" t="s">
        <v>145</v>
      </c>
      <c r="E930" s="239" t="s">
        <v>1</v>
      </c>
      <c r="F930" s="240" t="s">
        <v>143</v>
      </c>
      <c r="G930" s="238"/>
      <c r="H930" s="241">
        <v>2</v>
      </c>
      <c r="I930" s="242"/>
      <c r="J930" s="238"/>
      <c r="K930" s="238"/>
      <c r="L930" s="243"/>
      <c r="M930" s="244"/>
      <c r="N930" s="245"/>
      <c r="O930" s="245"/>
      <c r="P930" s="245"/>
      <c r="Q930" s="245"/>
      <c r="R930" s="245"/>
      <c r="S930" s="245"/>
      <c r="T930" s="246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47" t="s">
        <v>145</v>
      </c>
      <c r="AU930" s="247" t="s">
        <v>143</v>
      </c>
      <c r="AV930" s="14" t="s">
        <v>143</v>
      </c>
      <c r="AW930" s="14" t="s">
        <v>30</v>
      </c>
      <c r="AX930" s="14" t="s">
        <v>73</v>
      </c>
      <c r="AY930" s="247" t="s">
        <v>135</v>
      </c>
    </row>
    <row r="931" s="13" customFormat="1">
      <c r="A931" s="13"/>
      <c r="B931" s="226"/>
      <c r="C931" s="227"/>
      <c r="D931" s="228" t="s">
        <v>145</v>
      </c>
      <c r="E931" s="229" t="s">
        <v>1</v>
      </c>
      <c r="F931" s="230" t="s">
        <v>354</v>
      </c>
      <c r="G931" s="227"/>
      <c r="H931" s="229" t="s">
        <v>1</v>
      </c>
      <c r="I931" s="231"/>
      <c r="J931" s="227"/>
      <c r="K931" s="227"/>
      <c r="L931" s="232"/>
      <c r="M931" s="233"/>
      <c r="N931" s="234"/>
      <c r="O931" s="234"/>
      <c r="P931" s="234"/>
      <c r="Q931" s="234"/>
      <c r="R931" s="234"/>
      <c r="S931" s="234"/>
      <c r="T931" s="235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6" t="s">
        <v>145</v>
      </c>
      <c r="AU931" s="236" t="s">
        <v>143</v>
      </c>
      <c r="AV931" s="13" t="s">
        <v>78</v>
      </c>
      <c r="AW931" s="13" t="s">
        <v>30</v>
      </c>
      <c r="AX931" s="13" t="s">
        <v>73</v>
      </c>
      <c r="AY931" s="236" t="s">
        <v>135</v>
      </c>
    </row>
    <row r="932" s="14" customFormat="1">
      <c r="A932" s="14"/>
      <c r="B932" s="237"/>
      <c r="C932" s="238"/>
      <c r="D932" s="228" t="s">
        <v>145</v>
      </c>
      <c r="E932" s="239" t="s">
        <v>1</v>
      </c>
      <c r="F932" s="240" t="s">
        <v>78</v>
      </c>
      <c r="G932" s="238"/>
      <c r="H932" s="241">
        <v>1</v>
      </c>
      <c r="I932" s="242"/>
      <c r="J932" s="238"/>
      <c r="K932" s="238"/>
      <c r="L932" s="243"/>
      <c r="M932" s="244"/>
      <c r="N932" s="245"/>
      <c r="O932" s="245"/>
      <c r="P932" s="245"/>
      <c r="Q932" s="245"/>
      <c r="R932" s="245"/>
      <c r="S932" s="245"/>
      <c r="T932" s="24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7" t="s">
        <v>145</v>
      </c>
      <c r="AU932" s="247" t="s">
        <v>143</v>
      </c>
      <c r="AV932" s="14" t="s">
        <v>143</v>
      </c>
      <c r="AW932" s="14" t="s">
        <v>30</v>
      </c>
      <c r="AX932" s="14" t="s">
        <v>73</v>
      </c>
      <c r="AY932" s="247" t="s">
        <v>135</v>
      </c>
    </row>
    <row r="933" s="13" customFormat="1">
      <c r="A933" s="13"/>
      <c r="B933" s="226"/>
      <c r="C933" s="227"/>
      <c r="D933" s="228" t="s">
        <v>145</v>
      </c>
      <c r="E933" s="229" t="s">
        <v>1</v>
      </c>
      <c r="F933" s="230" t="s">
        <v>444</v>
      </c>
      <c r="G933" s="227"/>
      <c r="H933" s="229" t="s">
        <v>1</v>
      </c>
      <c r="I933" s="231"/>
      <c r="J933" s="227"/>
      <c r="K933" s="227"/>
      <c r="L933" s="232"/>
      <c r="M933" s="233"/>
      <c r="N933" s="234"/>
      <c r="O933" s="234"/>
      <c r="P933" s="234"/>
      <c r="Q933" s="234"/>
      <c r="R933" s="234"/>
      <c r="S933" s="234"/>
      <c r="T933" s="235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6" t="s">
        <v>145</v>
      </c>
      <c r="AU933" s="236" t="s">
        <v>143</v>
      </c>
      <c r="AV933" s="13" t="s">
        <v>78</v>
      </c>
      <c r="AW933" s="13" t="s">
        <v>30</v>
      </c>
      <c r="AX933" s="13" t="s">
        <v>73</v>
      </c>
      <c r="AY933" s="236" t="s">
        <v>135</v>
      </c>
    </row>
    <row r="934" s="14" customFormat="1">
      <c r="A934" s="14"/>
      <c r="B934" s="237"/>
      <c r="C934" s="238"/>
      <c r="D934" s="228" t="s">
        <v>145</v>
      </c>
      <c r="E934" s="239" t="s">
        <v>1</v>
      </c>
      <c r="F934" s="240" t="s">
        <v>143</v>
      </c>
      <c r="G934" s="238"/>
      <c r="H934" s="241">
        <v>2</v>
      </c>
      <c r="I934" s="242"/>
      <c r="J934" s="238"/>
      <c r="K934" s="238"/>
      <c r="L934" s="243"/>
      <c r="M934" s="244"/>
      <c r="N934" s="245"/>
      <c r="O934" s="245"/>
      <c r="P934" s="245"/>
      <c r="Q934" s="245"/>
      <c r="R934" s="245"/>
      <c r="S934" s="245"/>
      <c r="T934" s="246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7" t="s">
        <v>145</v>
      </c>
      <c r="AU934" s="247" t="s">
        <v>143</v>
      </c>
      <c r="AV934" s="14" t="s">
        <v>143</v>
      </c>
      <c r="AW934" s="14" t="s">
        <v>30</v>
      </c>
      <c r="AX934" s="14" t="s">
        <v>73</v>
      </c>
      <c r="AY934" s="247" t="s">
        <v>135</v>
      </c>
    </row>
    <row r="935" s="13" customFormat="1">
      <c r="A935" s="13"/>
      <c r="B935" s="226"/>
      <c r="C935" s="227"/>
      <c r="D935" s="228" t="s">
        <v>145</v>
      </c>
      <c r="E935" s="229" t="s">
        <v>1</v>
      </c>
      <c r="F935" s="230" t="s">
        <v>1100</v>
      </c>
      <c r="G935" s="227"/>
      <c r="H935" s="229" t="s">
        <v>1</v>
      </c>
      <c r="I935" s="231"/>
      <c r="J935" s="227"/>
      <c r="K935" s="227"/>
      <c r="L935" s="232"/>
      <c r="M935" s="233"/>
      <c r="N935" s="234"/>
      <c r="O935" s="234"/>
      <c r="P935" s="234"/>
      <c r="Q935" s="234"/>
      <c r="R935" s="234"/>
      <c r="S935" s="234"/>
      <c r="T935" s="23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6" t="s">
        <v>145</v>
      </c>
      <c r="AU935" s="236" t="s">
        <v>143</v>
      </c>
      <c r="AV935" s="13" t="s">
        <v>78</v>
      </c>
      <c r="AW935" s="13" t="s">
        <v>30</v>
      </c>
      <c r="AX935" s="13" t="s">
        <v>73</v>
      </c>
      <c r="AY935" s="236" t="s">
        <v>135</v>
      </c>
    </row>
    <row r="936" s="14" customFormat="1">
      <c r="A936" s="14"/>
      <c r="B936" s="237"/>
      <c r="C936" s="238"/>
      <c r="D936" s="228" t="s">
        <v>145</v>
      </c>
      <c r="E936" s="239" t="s">
        <v>1</v>
      </c>
      <c r="F936" s="240" t="s">
        <v>204</v>
      </c>
      <c r="G936" s="238"/>
      <c r="H936" s="241">
        <v>10</v>
      </c>
      <c r="I936" s="242"/>
      <c r="J936" s="238"/>
      <c r="K936" s="238"/>
      <c r="L936" s="243"/>
      <c r="M936" s="244"/>
      <c r="N936" s="245"/>
      <c r="O936" s="245"/>
      <c r="P936" s="245"/>
      <c r="Q936" s="245"/>
      <c r="R936" s="245"/>
      <c r="S936" s="245"/>
      <c r="T936" s="24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7" t="s">
        <v>145</v>
      </c>
      <c r="AU936" s="247" t="s">
        <v>143</v>
      </c>
      <c r="AV936" s="14" t="s">
        <v>143</v>
      </c>
      <c r="AW936" s="14" t="s">
        <v>30</v>
      </c>
      <c r="AX936" s="14" t="s">
        <v>73</v>
      </c>
      <c r="AY936" s="247" t="s">
        <v>135</v>
      </c>
    </row>
    <row r="937" s="13" customFormat="1">
      <c r="A937" s="13"/>
      <c r="B937" s="226"/>
      <c r="C937" s="227"/>
      <c r="D937" s="228" t="s">
        <v>145</v>
      </c>
      <c r="E937" s="229" t="s">
        <v>1</v>
      </c>
      <c r="F937" s="230" t="s">
        <v>381</v>
      </c>
      <c r="G937" s="227"/>
      <c r="H937" s="229" t="s">
        <v>1</v>
      </c>
      <c r="I937" s="231"/>
      <c r="J937" s="227"/>
      <c r="K937" s="227"/>
      <c r="L937" s="232"/>
      <c r="M937" s="233"/>
      <c r="N937" s="234"/>
      <c r="O937" s="234"/>
      <c r="P937" s="234"/>
      <c r="Q937" s="234"/>
      <c r="R937" s="234"/>
      <c r="S937" s="234"/>
      <c r="T937" s="235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6" t="s">
        <v>145</v>
      </c>
      <c r="AU937" s="236" t="s">
        <v>143</v>
      </c>
      <c r="AV937" s="13" t="s">
        <v>78</v>
      </c>
      <c r="AW937" s="13" t="s">
        <v>30</v>
      </c>
      <c r="AX937" s="13" t="s">
        <v>73</v>
      </c>
      <c r="AY937" s="236" t="s">
        <v>135</v>
      </c>
    </row>
    <row r="938" s="14" customFormat="1">
      <c r="A938" s="14"/>
      <c r="B938" s="237"/>
      <c r="C938" s="238"/>
      <c r="D938" s="228" t="s">
        <v>145</v>
      </c>
      <c r="E938" s="239" t="s">
        <v>1</v>
      </c>
      <c r="F938" s="240" t="s">
        <v>172</v>
      </c>
      <c r="G938" s="238"/>
      <c r="H938" s="241">
        <v>6</v>
      </c>
      <c r="I938" s="242"/>
      <c r="J938" s="238"/>
      <c r="K938" s="238"/>
      <c r="L938" s="243"/>
      <c r="M938" s="244"/>
      <c r="N938" s="245"/>
      <c r="O938" s="245"/>
      <c r="P938" s="245"/>
      <c r="Q938" s="245"/>
      <c r="R938" s="245"/>
      <c r="S938" s="245"/>
      <c r="T938" s="24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47" t="s">
        <v>145</v>
      </c>
      <c r="AU938" s="247" t="s">
        <v>143</v>
      </c>
      <c r="AV938" s="14" t="s">
        <v>143</v>
      </c>
      <c r="AW938" s="14" t="s">
        <v>30</v>
      </c>
      <c r="AX938" s="14" t="s">
        <v>73</v>
      </c>
      <c r="AY938" s="247" t="s">
        <v>135</v>
      </c>
    </row>
    <row r="939" s="13" customFormat="1">
      <c r="A939" s="13"/>
      <c r="B939" s="226"/>
      <c r="C939" s="227"/>
      <c r="D939" s="228" t="s">
        <v>145</v>
      </c>
      <c r="E939" s="229" t="s">
        <v>1</v>
      </c>
      <c r="F939" s="230" t="s">
        <v>998</v>
      </c>
      <c r="G939" s="227"/>
      <c r="H939" s="229" t="s">
        <v>1</v>
      </c>
      <c r="I939" s="231"/>
      <c r="J939" s="227"/>
      <c r="K939" s="227"/>
      <c r="L939" s="232"/>
      <c r="M939" s="233"/>
      <c r="N939" s="234"/>
      <c r="O939" s="234"/>
      <c r="P939" s="234"/>
      <c r="Q939" s="234"/>
      <c r="R939" s="234"/>
      <c r="S939" s="234"/>
      <c r="T939" s="235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6" t="s">
        <v>145</v>
      </c>
      <c r="AU939" s="236" t="s">
        <v>143</v>
      </c>
      <c r="AV939" s="13" t="s">
        <v>78</v>
      </c>
      <c r="AW939" s="13" t="s">
        <v>30</v>
      </c>
      <c r="AX939" s="13" t="s">
        <v>73</v>
      </c>
      <c r="AY939" s="236" t="s">
        <v>135</v>
      </c>
    </row>
    <row r="940" s="14" customFormat="1">
      <c r="A940" s="14"/>
      <c r="B940" s="237"/>
      <c r="C940" s="238"/>
      <c r="D940" s="228" t="s">
        <v>145</v>
      </c>
      <c r="E940" s="239" t="s">
        <v>1</v>
      </c>
      <c r="F940" s="240" t="s">
        <v>152</v>
      </c>
      <c r="G940" s="238"/>
      <c r="H940" s="241">
        <v>8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7" t="s">
        <v>145</v>
      </c>
      <c r="AU940" s="247" t="s">
        <v>143</v>
      </c>
      <c r="AV940" s="14" t="s">
        <v>143</v>
      </c>
      <c r="AW940" s="14" t="s">
        <v>30</v>
      </c>
      <c r="AX940" s="14" t="s">
        <v>73</v>
      </c>
      <c r="AY940" s="247" t="s">
        <v>135</v>
      </c>
    </row>
    <row r="941" s="15" customFormat="1">
      <c r="A941" s="15"/>
      <c r="B941" s="248"/>
      <c r="C941" s="249"/>
      <c r="D941" s="228" t="s">
        <v>145</v>
      </c>
      <c r="E941" s="250" t="s">
        <v>1</v>
      </c>
      <c r="F941" s="251" t="s">
        <v>148</v>
      </c>
      <c r="G941" s="249"/>
      <c r="H941" s="252">
        <v>32</v>
      </c>
      <c r="I941" s="253"/>
      <c r="J941" s="249"/>
      <c r="K941" s="249"/>
      <c r="L941" s="254"/>
      <c r="M941" s="255"/>
      <c r="N941" s="256"/>
      <c r="O941" s="256"/>
      <c r="P941" s="256"/>
      <c r="Q941" s="256"/>
      <c r="R941" s="256"/>
      <c r="S941" s="256"/>
      <c r="T941" s="257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T941" s="258" t="s">
        <v>145</v>
      </c>
      <c r="AU941" s="258" t="s">
        <v>143</v>
      </c>
      <c r="AV941" s="15" t="s">
        <v>142</v>
      </c>
      <c r="AW941" s="15" t="s">
        <v>30</v>
      </c>
      <c r="AX941" s="15" t="s">
        <v>78</v>
      </c>
      <c r="AY941" s="258" t="s">
        <v>135</v>
      </c>
    </row>
    <row r="942" s="2" customFormat="1" ht="37.8" customHeight="1">
      <c r="A942" s="38"/>
      <c r="B942" s="39"/>
      <c r="C942" s="212" t="s">
        <v>1125</v>
      </c>
      <c r="D942" s="212" t="s">
        <v>138</v>
      </c>
      <c r="E942" s="213" t="s">
        <v>1126</v>
      </c>
      <c r="F942" s="214" t="s">
        <v>1127</v>
      </c>
      <c r="G942" s="215" t="s">
        <v>157</v>
      </c>
      <c r="H942" s="216">
        <v>17</v>
      </c>
      <c r="I942" s="217"/>
      <c r="J942" s="218">
        <f>ROUND(I942*H942,2)</f>
        <v>0</v>
      </c>
      <c r="K942" s="219"/>
      <c r="L942" s="44"/>
      <c r="M942" s="220" t="s">
        <v>1</v>
      </c>
      <c r="N942" s="221" t="s">
        <v>39</v>
      </c>
      <c r="O942" s="91"/>
      <c r="P942" s="222">
        <f>O942*H942</f>
        <v>0</v>
      </c>
      <c r="Q942" s="222">
        <v>0</v>
      </c>
      <c r="R942" s="222">
        <f>Q942*H942</f>
        <v>0</v>
      </c>
      <c r="S942" s="222">
        <v>5.0000000000000002E-05</v>
      </c>
      <c r="T942" s="223">
        <f>S942*H942</f>
        <v>0.00085000000000000006</v>
      </c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R942" s="224" t="s">
        <v>253</v>
      </c>
      <c r="AT942" s="224" t="s">
        <v>138</v>
      </c>
      <c r="AU942" s="224" t="s">
        <v>143</v>
      </c>
      <c r="AY942" s="17" t="s">
        <v>135</v>
      </c>
      <c r="BE942" s="225">
        <f>IF(N942="základní",J942,0)</f>
        <v>0</v>
      </c>
      <c r="BF942" s="225">
        <f>IF(N942="snížená",J942,0)</f>
        <v>0</v>
      </c>
      <c r="BG942" s="225">
        <f>IF(N942="zákl. přenesená",J942,0)</f>
        <v>0</v>
      </c>
      <c r="BH942" s="225">
        <f>IF(N942="sníž. přenesená",J942,0)</f>
        <v>0</v>
      </c>
      <c r="BI942" s="225">
        <f>IF(N942="nulová",J942,0)</f>
        <v>0</v>
      </c>
      <c r="BJ942" s="17" t="s">
        <v>143</v>
      </c>
      <c r="BK942" s="225">
        <f>ROUND(I942*H942,2)</f>
        <v>0</v>
      </c>
      <c r="BL942" s="17" t="s">
        <v>253</v>
      </c>
      <c r="BM942" s="224" t="s">
        <v>1128</v>
      </c>
    </row>
    <row r="943" s="13" customFormat="1">
      <c r="A943" s="13"/>
      <c r="B943" s="226"/>
      <c r="C943" s="227"/>
      <c r="D943" s="228" t="s">
        <v>145</v>
      </c>
      <c r="E943" s="229" t="s">
        <v>1</v>
      </c>
      <c r="F943" s="230" t="s">
        <v>344</v>
      </c>
      <c r="G943" s="227"/>
      <c r="H943" s="229" t="s">
        <v>1</v>
      </c>
      <c r="I943" s="231"/>
      <c r="J943" s="227"/>
      <c r="K943" s="227"/>
      <c r="L943" s="232"/>
      <c r="M943" s="233"/>
      <c r="N943" s="234"/>
      <c r="O943" s="234"/>
      <c r="P943" s="234"/>
      <c r="Q943" s="234"/>
      <c r="R943" s="234"/>
      <c r="S943" s="234"/>
      <c r="T943" s="235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6" t="s">
        <v>145</v>
      </c>
      <c r="AU943" s="236" t="s">
        <v>143</v>
      </c>
      <c r="AV943" s="13" t="s">
        <v>78</v>
      </c>
      <c r="AW943" s="13" t="s">
        <v>30</v>
      </c>
      <c r="AX943" s="13" t="s">
        <v>73</v>
      </c>
      <c r="AY943" s="236" t="s">
        <v>135</v>
      </c>
    </row>
    <row r="944" s="14" customFormat="1">
      <c r="A944" s="14"/>
      <c r="B944" s="237"/>
      <c r="C944" s="238"/>
      <c r="D944" s="228" t="s">
        <v>145</v>
      </c>
      <c r="E944" s="239" t="s">
        <v>1</v>
      </c>
      <c r="F944" s="240" t="s">
        <v>143</v>
      </c>
      <c r="G944" s="238"/>
      <c r="H944" s="241">
        <v>2</v>
      </c>
      <c r="I944" s="242"/>
      <c r="J944" s="238"/>
      <c r="K944" s="238"/>
      <c r="L944" s="243"/>
      <c r="M944" s="244"/>
      <c r="N944" s="245"/>
      <c r="O944" s="245"/>
      <c r="P944" s="245"/>
      <c r="Q944" s="245"/>
      <c r="R944" s="245"/>
      <c r="S944" s="245"/>
      <c r="T944" s="246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47" t="s">
        <v>145</v>
      </c>
      <c r="AU944" s="247" t="s">
        <v>143</v>
      </c>
      <c r="AV944" s="14" t="s">
        <v>143</v>
      </c>
      <c r="AW944" s="14" t="s">
        <v>30</v>
      </c>
      <c r="AX944" s="14" t="s">
        <v>73</v>
      </c>
      <c r="AY944" s="247" t="s">
        <v>135</v>
      </c>
    </row>
    <row r="945" s="13" customFormat="1">
      <c r="A945" s="13"/>
      <c r="B945" s="226"/>
      <c r="C945" s="227"/>
      <c r="D945" s="228" t="s">
        <v>145</v>
      </c>
      <c r="E945" s="229" t="s">
        <v>1</v>
      </c>
      <c r="F945" s="230" t="s">
        <v>193</v>
      </c>
      <c r="G945" s="227"/>
      <c r="H945" s="229" t="s">
        <v>1</v>
      </c>
      <c r="I945" s="231"/>
      <c r="J945" s="227"/>
      <c r="K945" s="227"/>
      <c r="L945" s="232"/>
      <c r="M945" s="233"/>
      <c r="N945" s="234"/>
      <c r="O945" s="234"/>
      <c r="P945" s="234"/>
      <c r="Q945" s="234"/>
      <c r="R945" s="234"/>
      <c r="S945" s="234"/>
      <c r="T945" s="235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6" t="s">
        <v>145</v>
      </c>
      <c r="AU945" s="236" t="s">
        <v>143</v>
      </c>
      <c r="AV945" s="13" t="s">
        <v>78</v>
      </c>
      <c r="AW945" s="13" t="s">
        <v>30</v>
      </c>
      <c r="AX945" s="13" t="s">
        <v>73</v>
      </c>
      <c r="AY945" s="236" t="s">
        <v>135</v>
      </c>
    </row>
    <row r="946" s="14" customFormat="1">
      <c r="A946" s="14"/>
      <c r="B946" s="237"/>
      <c r="C946" s="238"/>
      <c r="D946" s="228" t="s">
        <v>145</v>
      </c>
      <c r="E946" s="239" t="s">
        <v>1</v>
      </c>
      <c r="F946" s="240" t="s">
        <v>172</v>
      </c>
      <c r="G946" s="238"/>
      <c r="H946" s="241">
        <v>6</v>
      </c>
      <c r="I946" s="242"/>
      <c r="J946" s="238"/>
      <c r="K946" s="238"/>
      <c r="L946" s="243"/>
      <c r="M946" s="244"/>
      <c r="N946" s="245"/>
      <c r="O946" s="245"/>
      <c r="P946" s="245"/>
      <c r="Q946" s="245"/>
      <c r="R946" s="245"/>
      <c r="S946" s="245"/>
      <c r="T946" s="246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7" t="s">
        <v>145</v>
      </c>
      <c r="AU946" s="247" t="s">
        <v>143</v>
      </c>
      <c r="AV946" s="14" t="s">
        <v>143</v>
      </c>
      <c r="AW946" s="14" t="s">
        <v>30</v>
      </c>
      <c r="AX946" s="14" t="s">
        <v>73</v>
      </c>
      <c r="AY946" s="247" t="s">
        <v>135</v>
      </c>
    </row>
    <row r="947" s="13" customFormat="1">
      <c r="A947" s="13"/>
      <c r="B947" s="226"/>
      <c r="C947" s="227"/>
      <c r="D947" s="228" t="s">
        <v>145</v>
      </c>
      <c r="E947" s="229" t="s">
        <v>1</v>
      </c>
      <c r="F947" s="230" t="s">
        <v>1129</v>
      </c>
      <c r="G947" s="227"/>
      <c r="H947" s="229" t="s">
        <v>1</v>
      </c>
      <c r="I947" s="231"/>
      <c r="J947" s="227"/>
      <c r="K947" s="227"/>
      <c r="L947" s="232"/>
      <c r="M947" s="233"/>
      <c r="N947" s="234"/>
      <c r="O947" s="234"/>
      <c r="P947" s="234"/>
      <c r="Q947" s="234"/>
      <c r="R947" s="234"/>
      <c r="S947" s="234"/>
      <c r="T947" s="235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6" t="s">
        <v>145</v>
      </c>
      <c r="AU947" s="236" t="s">
        <v>143</v>
      </c>
      <c r="AV947" s="13" t="s">
        <v>78</v>
      </c>
      <c r="AW947" s="13" t="s">
        <v>30</v>
      </c>
      <c r="AX947" s="13" t="s">
        <v>73</v>
      </c>
      <c r="AY947" s="236" t="s">
        <v>135</v>
      </c>
    </row>
    <row r="948" s="14" customFormat="1">
      <c r="A948" s="14"/>
      <c r="B948" s="237"/>
      <c r="C948" s="238"/>
      <c r="D948" s="228" t="s">
        <v>145</v>
      </c>
      <c r="E948" s="239" t="s">
        <v>1</v>
      </c>
      <c r="F948" s="240" t="s">
        <v>166</v>
      </c>
      <c r="G948" s="238"/>
      <c r="H948" s="241">
        <v>5</v>
      </c>
      <c r="I948" s="242"/>
      <c r="J948" s="238"/>
      <c r="K948" s="238"/>
      <c r="L948" s="243"/>
      <c r="M948" s="244"/>
      <c r="N948" s="245"/>
      <c r="O948" s="245"/>
      <c r="P948" s="245"/>
      <c r="Q948" s="245"/>
      <c r="R948" s="245"/>
      <c r="S948" s="245"/>
      <c r="T948" s="246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7" t="s">
        <v>145</v>
      </c>
      <c r="AU948" s="247" t="s">
        <v>143</v>
      </c>
      <c r="AV948" s="14" t="s">
        <v>143</v>
      </c>
      <c r="AW948" s="14" t="s">
        <v>30</v>
      </c>
      <c r="AX948" s="14" t="s">
        <v>73</v>
      </c>
      <c r="AY948" s="247" t="s">
        <v>135</v>
      </c>
    </row>
    <row r="949" s="13" customFormat="1">
      <c r="A949" s="13"/>
      <c r="B949" s="226"/>
      <c r="C949" s="227"/>
      <c r="D949" s="228" t="s">
        <v>145</v>
      </c>
      <c r="E949" s="229" t="s">
        <v>1</v>
      </c>
      <c r="F949" s="230" t="s">
        <v>381</v>
      </c>
      <c r="G949" s="227"/>
      <c r="H949" s="229" t="s">
        <v>1</v>
      </c>
      <c r="I949" s="231"/>
      <c r="J949" s="227"/>
      <c r="K949" s="227"/>
      <c r="L949" s="232"/>
      <c r="M949" s="233"/>
      <c r="N949" s="234"/>
      <c r="O949" s="234"/>
      <c r="P949" s="234"/>
      <c r="Q949" s="234"/>
      <c r="R949" s="234"/>
      <c r="S949" s="234"/>
      <c r="T949" s="235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6" t="s">
        <v>145</v>
      </c>
      <c r="AU949" s="236" t="s">
        <v>143</v>
      </c>
      <c r="AV949" s="13" t="s">
        <v>78</v>
      </c>
      <c r="AW949" s="13" t="s">
        <v>30</v>
      </c>
      <c r="AX949" s="13" t="s">
        <v>73</v>
      </c>
      <c r="AY949" s="236" t="s">
        <v>135</v>
      </c>
    </row>
    <row r="950" s="14" customFormat="1">
      <c r="A950" s="14"/>
      <c r="B950" s="237"/>
      <c r="C950" s="238"/>
      <c r="D950" s="228" t="s">
        <v>145</v>
      </c>
      <c r="E950" s="239" t="s">
        <v>1</v>
      </c>
      <c r="F950" s="240" t="s">
        <v>142</v>
      </c>
      <c r="G950" s="238"/>
      <c r="H950" s="241">
        <v>4</v>
      </c>
      <c r="I950" s="242"/>
      <c r="J950" s="238"/>
      <c r="K950" s="238"/>
      <c r="L950" s="243"/>
      <c r="M950" s="244"/>
      <c r="N950" s="245"/>
      <c r="O950" s="245"/>
      <c r="P950" s="245"/>
      <c r="Q950" s="245"/>
      <c r="R950" s="245"/>
      <c r="S950" s="245"/>
      <c r="T950" s="246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47" t="s">
        <v>145</v>
      </c>
      <c r="AU950" s="247" t="s">
        <v>143</v>
      </c>
      <c r="AV950" s="14" t="s">
        <v>143</v>
      </c>
      <c r="AW950" s="14" t="s">
        <v>30</v>
      </c>
      <c r="AX950" s="14" t="s">
        <v>73</v>
      </c>
      <c r="AY950" s="247" t="s">
        <v>135</v>
      </c>
    </row>
    <row r="951" s="15" customFormat="1">
      <c r="A951" s="15"/>
      <c r="B951" s="248"/>
      <c r="C951" s="249"/>
      <c r="D951" s="228" t="s">
        <v>145</v>
      </c>
      <c r="E951" s="250" t="s">
        <v>1</v>
      </c>
      <c r="F951" s="251" t="s">
        <v>148</v>
      </c>
      <c r="G951" s="249"/>
      <c r="H951" s="252">
        <v>17</v>
      </c>
      <c r="I951" s="253"/>
      <c r="J951" s="249"/>
      <c r="K951" s="249"/>
      <c r="L951" s="254"/>
      <c r="M951" s="255"/>
      <c r="N951" s="256"/>
      <c r="O951" s="256"/>
      <c r="P951" s="256"/>
      <c r="Q951" s="256"/>
      <c r="R951" s="256"/>
      <c r="S951" s="256"/>
      <c r="T951" s="257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58" t="s">
        <v>145</v>
      </c>
      <c r="AU951" s="258" t="s">
        <v>143</v>
      </c>
      <c r="AV951" s="15" t="s">
        <v>142</v>
      </c>
      <c r="AW951" s="15" t="s">
        <v>30</v>
      </c>
      <c r="AX951" s="15" t="s">
        <v>78</v>
      </c>
      <c r="AY951" s="258" t="s">
        <v>135</v>
      </c>
    </row>
    <row r="952" s="2" customFormat="1" ht="16.5" customHeight="1">
      <c r="A952" s="38"/>
      <c r="B952" s="39"/>
      <c r="C952" s="212" t="s">
        <v>1130</v>
      </c>
      <c r="D952" s="212" t="s">
        <v>138</v>
      </c>
      <c r="E952" s="213" t="s">
        <v>1131</v>
      </c>
      <c r="F952" s="214" t="s">
        <v>1132</v>
      </c>
      <c r="G952" s="215" t="s">
        <v>157</v>
      </c>
      <c r="H952" s="216">
        <v>8</v>
      </c>
      <c r="I952" s="217"/>
      <c r="J952" s="218">
        <f>ROUND(I952*H952,2)</f>
        <v>0</v>
      </c>
      <c r="K952" s="219"/>
      <c r="L952" s="44"/>
      <c r="M952" s="220" t="s">
        <v>1</v>
      </c>
      <c r="N952" s="221" t="s">
        <v>39</v>
      </c>
      <c r="O952" s="91"/>
      <c r="P952" s="222">
        <f>O952*H952</f>
        <v>0</v>
      </c>
      <c r="Q952" s="222">
        <v>0</v>
      </c>
      <c r="R952" s="222">
        <f>Q952*H952</f>
        <v>0</v>
      </c>
      <c r="S952" s="222">
        <v>0</v>
      </c>
      <c r="T952" s="223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4" t="s">
        <v>142</v>
      </c>
      <c r="AT952" s="224" t="s">
        <v>138</v>
      </c>
      <c r="AU952" s="224" t="s">
        <v>143</v>
      </c>
      <c r="AY952" s="17" t="s">
        <v>135</v>
      </c>
      <c r="BE952" s="225">
        <f>IF(N952="základní",J952,0)</f>
        <v>0</v>
      </c>
      <c r="BF952" s="225">
        <f>IF(N952="snížená",J952,0)</f>
        <v>0</v>
      </c>
      <c r="BG952" s="225">
        <f>IF(N952="zákl. přenesená",J952,0)</f>
        <v>0</v>
      </c>
      <c r="BH952" s="225">
        <f>IF(N952="sníž. přenesená",J952,0)</f>
        <v>0</v>
      </c>
      <c r="BI952" s="225">
        <f>IF(N952="nulová",J952,0)</f>
        <v>0</v>
      </c>
      <c r="BJ952" s="17" t="s">
        <v>143</v>
      </c>
      <c r="BK952" s="225">
        <f>ROUND(I952*H952,2)</f>
        <v>0</v>
      </c>
      <c r="BL952" s="17" t="s">
        <v>142</v>
      </c>
      <c r="BM952" s="224" t="s">
        <v>1133</v>
      </c>
    </row>
    <row r="953" s="14" customFormat="1">
      <c r="A953" s="14"/>
      <c r="B953" s="237"/>
      <c r="C953" s="238"/>
      <c r="D953" s="228" t="s">
        <v>145</v>
      </c>
      <c r="E953" s="239" t="s">
        <v>1</v>
      </c>
      <c r="F953" s="240" t="s">
        <v>1134</v>
      </c>
      <c r="G953" s="238"/>
      <c r="H953" s="241">
        <v>8</v>
      </c>
      <c r="I953" s="242"/>
      <c r="J953" s="238"/>
      <c r="K953" s="238"/>
      <c r="L953" s="243"/>
      <c r="M953" s="244"/>
      <c r="N953" s="245"/>
      <c r="O953" s="245"/>
      <c r="P953" s="245"/>
      <c r="Q953" s="245"/>
      <c r="R953" s="245"/>
      <c r="S953" s="245"/>
      <c r="T953" s="24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7" t="s">
        <v>145</v>
      </c>
      <c r="AU953" s="247" t="s">
        <v>143</v>
      </c>
      <c r="AV953" s="14" t="s">
        <v>143</v>
      </c>
      <c r="AW953" s="14" t="s">
        <v>30</v>
      </c>
      <c r="AX953" s="14" t="s">
        <v>78</v>
      </c>
      <c r="AY953" s="247" t="s">
        <v>135</v>
      </c>
    </row>
    <row r="954" s="2" customFormat="1" ht="16.5" customHeight="1">
      <c r="A954" s="38"/>
      <c r="B954" s="39"/>
      <c r="C954" s="259" t="s">
        <v>1135</v>
      </c>
      <c r="D954" s="259" t="s">
        <v>149</v>
      </c>
      <c r="E954" s="260" t="s">
        <v>1136</v>
      </c>
      <c r="F954" s="261" t="s">
        <v>1137</v>
      </c>
      <c r="G954" s="262" t="s">
        <v>157</v>
      </c>
      <c r="H954" s="263">
        <v>6</v>
      </c>
      <c r="I954" s="264"/>
      <c r="J954" s="265">
        <f>ROUND(I954*H954,2)</f>
        <v>0</v>
      </c>
      <c r="K954" s="266"/>
      <c r="L954" s="267"/>
      <c r="M954" s="268" t="s">
        <v>1</v>
      </c>
      <c r="N954" s="269" t="s">
        <v>39</v>
      </c>
      <c r="O954" s="91"/>
      <c r="P954" s="222">
        <f>O954*H954</f>
        <v>0</v>
      </c>
      <c r="Q954" s="222">
        <v>0.00040000000000000002</v>
      </c>
      <c r="R954" s="222">
        <f>Q954*H954</f>
        <v>0.0024000000000000002</v>
      </c>
      <c r="S954" s="222">
        <v>0</v>
      </c>
      <c r="T954" s="223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4" t="s">
        <v>152</v>
      </c>
      <c r="AT954" s="224" t="s">
        <v>149</v>
      </c>
      <c r="AU954" s="224" t="s">
        <v>143</v>
      </c>
      <c r="AY954" s="17" t="s">
        <v>135</v>
      </c>
      <c r="BE954" s="225">
        <f>IF(N954="základní",J954,0)</f>
        <v>0</v>
      </c>
      <c r="BF954" s="225">
        <f>IF(N954="snížená",J954,0)</f>
        <v>0</v>
      </c>
      <c r="BG954" s="225">
        <f>IF(N954="zákl. přenesená",J954,0)</f>
        <v>0</v>
      </c>
      <c r="BH954" s="225">
        <f>IF(N954="sníž. přenesená",J954,0)</f>
        <v>0</v>
      </c>
      <c r="BI954" s="225">
        <f>IF(N954="nulová",J954,0)</f>
        <v>0</v>
      </c>
      <c r="BJ954" s="17" t="s">
        <v>143</v>
      </c>
      <c r="BK954" s="225">
        <f>ROUND(I954*H954,2)</f>
        <v>0</v>
      </c>
      <c r="BL954" s="17" t="s">
        <v>142</v>
      </c>
      <c r="BM954" s="224" t="s">
        <v>1138</v>
      </c>
    </row>
    <row r="955" s="14" customFormat="1">
      <c r="A955" s="14"/>
      <c r="B955" s="237"/>
      <c r="C955" s="238"/>
      <c r="D955" s="228" t="s">
        <v>145</v>
      </c>
      <c r="E955" s="239" t="s">
        <v>1</v>
      </c>
      <c r="F955" s="240" t="s">
        <v>172</v>
      </c>
      <c r="G955" s="238"/>
      <c r="H955" s="241">
        <v>6</v>
      </c>
      <c r="I955" s="242"/>
      <c r="J955" s="238"/>
      <c r="K955" s="238"/>
      <c r="L955" s="243"/>
      <c r="M955" s="244"/>
      <c r="N955" s="245"/>
      <c r="O955" s="245"/>
      <c r="P955" s="245"/>
      <c r="Q955" s="245"/>
      <c r="R955" s="245"/>
      <c r="S955" s="245"/>
      <c r="T955" s="246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47" t="s">
        <v>145</v>
      </c>
      <c r="AU955" s="247" t="s">
        <v>143</v>
      </c>
      <c r="AV955" s="14" t="s">
        <v>143</v>
      </c>
      <c r="AW955" s="14" t="s">
        <v>30</v>
      </c>
      <c r="AX955" s="14" t="s">
        <v>78</v>
      </c>
      <c r="AY955" s="247" t="s">
        <v>135</v>
      </c>
    </row>
    <row r="956" s="2" customFormat="1" ht="16.5" customHeight="1">
      <c r="A956" s="38"/>
      <c r="B956" s="39"/>
      <c r="C956" s="259" t="s">
        <v>1139</v>
      </c>
      <c r="D956" s="259" t="s">
        <v>149</v>
      </c>
      <c r="E956" s="260" t="s">
        <v>1140</v>
      </c>
      <c r="F956" s="261" t="s">
        <v>1141</v>
      </c>
      <c r="G956" s="262" t="s">
        <v>157</v>
      </c>
      <c r="H956" s="263">
        <v>2</v>
      </c>
      <c r="I956" s="264"/>
      <c r="J956" s="265">
        <f>ROUND(I956*H956,2)</f>
        <v>0</v>
      </c>
      <c r="K956" s="266"/>
      <c r="L956" s="267"/>
      <c r="M956" s="268" t="s">
        <v>1</v>
      </c>
      <c r="N956" s="269" t="s">
        <v>39</v>
      </c>
      <c r="O956" s="91"/>
      <c r="P956" s="222">
        <f>O956*H956</f>
        <v>0</v>
      </c>
      <c r="Q956" s="222">
        <v>0.00040000000000000002</v>
      </c>
      <c r="R956" s="222">
        <f>Q956*H956</f>
        <v>0.00080000000000000004</v>
      </c>
      <c r="S956" s="222">
        <v>0</v>
      </c>
      <c r="T956" s="223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224" t="s">
        <v>332</v>
      </c>
      <c r="AT956" s="224" t="s">
        <v>149</v>
      </c>
      <c r="AU956" s="224" t="s">
        <v>143</v>
      </c>
      <c r="AY956" s="17" t="s">
        <v>135</v>
      </c>
      <c r="BE956" s="225">
        <f>IF(N956="základní",J956,0)</f>
        <v>0</v>
      </c>
      <c r="BF956" s="225">
        <f>IF(N956="snížená",J956,0)</f>
        <v>0</v>
      </c>
      <c r="BG956" s="225">
        <f>IF(N956="zákl. přenesená",J956,0)</f>
        <v>0</v>
      </c>
      <c r="BH956" s="225">
        <f>IF(N956="sníž. přenesená",J956,0)</f>
        <v>0</v>
      </c>
      <c r="BI956" s="225">
        <f>IF(N956="nulová",J956,0)</f>
        <v>0</v>
      </c>
      <c r="BJ956" s="17" t="s">
        <v>143</v>
      </c>
      <c r="BK956" s="225">
        <f>ROUND(I956*H956,2)</f>
        <v>0</v>
      </c>
      <c r="BL956" s="17" t="s">
        <v>253</v>
      </c>
      <c r="BM956" s="224" t="s">
        <v>1142</v>
      </c>
    </row>
    <row r="957" s="13" customFormat="1">
      <c r="A957" s="13"/>
      <c r="B957" s="226"/>
      <c r="C957" s="227"/>
      <c r="D957" s="228" t="s">
        <v>145</v>
      </c>
      <c r="E957" s="229" t="s">
        <v>1</v>
      </c>
      <c r="F957" s="230" t="s">
        <v>1143</v>
      </c>
      <c r="G957" s="227"/>
      <c r="H957" s="229" t="s">
        <v>1</v>
      </c>
      <c r="I957" s="231"/>
      <c r="J957" s="227"/>
      <c r="K957" s="227"/>
      <c r="L957" s="232"/>
      <c r="M957" s="233"/>
      <c r="N957" s="234"/>
      <c r="O957" s="234"/>
      <c r="P957" s="234"/>
      <c r="Q957" s="234"/>
      <c r="R957" s="234"/>
      <c r="S957" s="234"/>
      <c r="T957" s="23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6" t="s">
        <v>145</v>
      </c>
      <c r="AU957" s="236" t="s">
        <v>143</v>
      </c>
      <c r="AV957" s="13" t="s">
        <v>78</v>
      </c>
      <c r="AW957" s="13" t="s">
        <v>30</v>
      </c>
      <c r="AX957" s="13" t="s">
        <v>73</v>
      </c>
      <c r="AY957" s="236" t="s">
        <v>135</v>
      </c>
    </row>
    <row r="958" s="14" customFormat="1">
      <c r="A958" s="14"/>
      <c r="B958" s="237"/>
      <c r="C958" s="238"/>
      <c r="D958" s="228" t="s">
        <v>145</v>
      </c>
      <c r="E958" s="239" t="s">
        <v>1</v>
      </c>
      <c r="F958" s="240" t="s">
        <v>143</v>
      </c>
      <c r="G958" s="238"/>
      <c r="H958" s="241">
        <v>2</v>
      </c>
      <c r="I958" s="242"/>
      <c r="J958" s="238"/>
      <c r="K958" s="238"/>
      <c r="L958" s="243"/>
      <c r="M958" s="244"/>
      <c r="N958" s="245"/>
      <c r="O958" s="245"/>
      <c r="P958" s="245"/>
      <c r="Q958" s="245"/>
      <c r="R958" s="245"/>
      <c r="S958" s="245"/>
      <c r="T958" s="246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47" t="s">
        <v>145</v>
      </c>
      <c r="AU958" s="247" t="s">
        <v>143</v>
      </c>
      <c r="AV958" s="14" t="s">
        <v>143</v>
      </c>
      <c r="AW958" s="14" t="s">
        <v>30</v>
      </c>
      <c r="AX958" s="14" t="s">
        <v>78</v>
      </c>
      <c r="AY958" s="247" t="s">
        <v>135</v>
      </c>
    </row>
    <row r="959" s="2" customFormat="1" ht="16.5" customHeight="1">
      <c r="A959" s="38"/>
      <c r="B959" s="39"/>
      <c r="C959" s="212" t="s">
        <v>1144</v>
      </c>
      <c r="D959" s="212" t="s">
        <v>138</v>
      </c>
      <c r="E959" s="213" t="s">
        <v>1145</v>
      </c>
      <c r="F959" s="214" t="s">
        <v>1146</v>
      </c>
      <c r="G959" s="215" t="s">
        <v>157</v>
      </c>
      <c r="H959" s="216">
        <v>1</v>
      </c>
      <c r="I959" s="217"/>
      <c r="J959" s="218">
        <f>ROUND(I959*H959,2)</f>
        <v>0</v>
      </c>
      <c r="K959" s="219"/>
      <c r="L959" s="44"/>
      <c r="M959" s="220" t="s">
        <v>1</v>
      </c>
      <c r="N959" s="221" t="s">
        <v>39</v>
      </c>
      <c r="O959" s="91"/>
      <c r="P959" s="222">
        <f>O959*H959</f>
        <v>0</v>
      </c>
      <c r="Q959" s="222">
        <v>0</v>
      </c>
      <c r="R959" s="222">
        <f>Q959*H959</f>
        <v>0</v>
      </c>
      <c r="S959" s="222">
        <v>0</v>
      </c>
      <c r="T959" s="223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224" t="s">
        <v>253</v>
      </c>
      <c r="AT959" s="224" t="s">
        <v>138</v>
      </c>
      <c r="AU959" s="224" t="s">
        <v>143</v>
      </c>
      <c r="AY959" s="17" t="s">
        <v>135</v>
      </c>
      <c r="BE959" s="225">
        <f>IF(N959="základní",J959,0)</f>
        <v>0</v>
      </c>
      <c r="BF959" s="225">
        <f>IF(N959="snížená",J959,0)</f>
        <v>0</v>
      </c>
      <c r="BG959" s="225">
        <f>IF(N959="zákl. přenesená",J959,0)</f>
        <v>0</v>
      </c>
      <c r="BH959" s="225">
        <f>IF(N959="sníž. přenesená",J959,0)</f>
        <v>0</v>
      </c>
      <c r="BI959" s="225">
        <f>IF(N959="nulová",J959,0)</f>
        <v>0</v>
      </c>
      <c r="BJ959" s="17" t="s">
        <v>143</v>
      </c>
      <c r="BK959" s="225">
        <f>ROUND(I959*H959,2)</f>
        <v>0</v>
      </c>
      <c r="BL959" s="17" t="s">
        <v>253</v>
      </c>
      <c r="BM959" s="224" t="s">
        <v>1147</v>
      </c>
    </row>
    <row r="960" s="13" customFormat="1">
      <c r="A960" s="13"/>
      <c r="B960" s="226"/>
      <c r="C960" s="227"/>
      <c r="D960" s="228" t="s">
        <v>145</v>
      </c>
      <c r="E960" s="229" t="s">
        <v>1</v>
      </c>
      <c r="F960" s="230" t="s">
        <v>1148</v>
      </c>
      <c r="G960" s="227"/>
      <c r="H960" s="229" t="s">
        <v>1</v>
      </c>
      <c r="I960" s="231"/>
      <c r="J960" s="227"/>
      <c r="K960" s="227"/>
      <c r="L960" s="232"/>
      <c r="M960" s="233"/>
      <c r="N960" s="234"/>
      <c r="O960" s="234"/>
      <c r="P960" s="234"/>
      <c r="Q960" s="234"/>
      <c r="R960" s="234"/>
      <c r="S960" s="234"/>
      <c r="T960" s="235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6" t="s">
        <v>145</v>
      </c>
      <c r="AU960" s="236" t="s">
        <v>143</v>
      </c>
      <c r="AV960" s="13" t="s">
        <v>78</v>
      </c>
      <c r="AW960" s="13" t="s">
        <v>30</v>
      </c>
      <c r="AX960" s="13" t="s">
        <v>73</v>
      </c>
      <c r="AY960" s="236" t="s">
        <v>135</v>
      </c>
    </row>
    <row r="961" s="14" customFormat="1">
      <c r="A961" s="14"/>
      <c r="B961" s="237"/>
      <c r="C961" s="238"/>
      <c r="D961" s="228" t="s">
        <v>145</v>
      </c>
      <c r="E961" s="239" t="s">
        <v>1</v>
      </c>
      <c r="F961" s="240" t="s">
        <v>78</v>
      </c>
      <c r="G961" s="238"/>
      <c r="H961" s="241">
        <v>1</v>
      </c>
      <c r="I961" s="242"/>
      <c r="J961" s="238"/>
      <c r="K961" s="238"/>
      <c r="L961" s="243"/>
      <c r="M961" s="244"/>
      <c r="N961" s="245"/>
      <c r="O961" s="245"/>
      <c r="P961" s="245"/>
      <c r="Q961" s="245"/>
      <c r="R961" s="245"/>
      <c r="S961" s="245"/>
      <c r="T961" s="246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47" t="s">
        <v>145</v>
      </c>
      <c r="AU961" s="247" t="s">
        <v>143</v>
      </c>
      <c r="AV961" s="14" t="s">
        <v>143</v>
      </c>
      <c r="AW961" s="14" t="s">
        <v>30</v>
      </c>
      <c r="AX961" s="14" t="s">
        <v>73</v>
      </c>
      <c r="AY961" s="247" t="s">
        <v>135</v>
      </c>
    </row>
    <row r="962" s="15" customFormat="1">
      <c r="A962" s="15"/>
      <c r="B962" s="248"/>
      <c r="C962" s="249"/>
      <c r="D962" s="228" t="s">
        <v>145</v>
      </c>
      <c r="E962" s="250" t="s">
        <v>1</v>
      </c>
      <c r="F962" s="251" t="s">
        <v>148</v>
      </c>
      <c r="G962" s="249"/>
      <c r="H962" s="252">
        <v>1</v>
      </c>
      <c r="I962" s="253"/>
      <c r="J962" s="249"/>
      <c r="K962" s="249"/>
      <c r="L962" s="254"/>
      <c r="M962" s="255"/>
      <c r="N962" s="256"/>
      <c r="O962" s="256"/>
      <c r="P962" s="256"/>
      <c r="Q962" s="256"/>
      <c r="R962" s="256"/>
      <c r="S962" s="256"/>
      <c r="T962" s="257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58" t="s">
        <v>145</v>
      </c>
      <c r="AU962" s="258" t="s">
        <v>143</v>
      </c>
      <c r="AV962" s="15" t="s">
        <v>142</v>
      </c>
      <c r="AW962" s="15" t="s">
        <v>30</v>
      </c>
      <c r="AX962" s="15" t="s">
        <v>78</v>
      </c>
      <c r="AY962" s="258" t="s">
        <v>135</v>
      </c>
    </row>
    <row r="963" s="2" customFormat="1" ht="16.5" customHeight="1">
      <c r="A963" s="38"/>
      <c r="B963" s="39"/>
      <c r="C963" s="259" t="s">
        <v>1149</v>
      </c>
      <c r="D963" s="259" t="s">
        <v>149</v>
      </c>
      <c r="E963" s="260" t="s">
        <v>1150</v>
      </c>
      <c r="F963" s="261" t="s">
        <v>1151</v>
      </c>
      <c r="G963" s="262" t="s">
        <v>157</v>
      </c>
      <c r="H963" s="263">
        <v>1</v>
      </c>
      <c r="I963" s="264"/>
      <c r="J963" s="265">
        <f>ROUND(I963*H963,2)</f>
        <v>0</v>
      </c>
      <c r="K963" s="266"/>
      <c r="L963" s="267"/>
      <c r="M963" s="268" t="s">
        <v>1</v>
      </c>
      <c r="N963" s="269" t="s">
        <v>39</v>
      </c>
      <c r="O963" s="91"/>
      <c r="P963" s="222">
        <f>O963*H963</f>
        <v>0</v>
      </c>
      <c r="Q963" s="222">
        <v>0.00040000000000000002</v>
      </c>
      <c r="R963" s="222">
        <f>Q963*H963</f>
        <v>0.00040000000000000002</v>
      </c>
      <c r="S963" s="222">
        <v>0</v>
      </c>
      <c r="T963" s="223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224" t="s">
        <v>152</v>
      </c>
      <c r="AT963" s="224" t="s">
        <v>149</v>
      </c>
      <c r="AU963" s="224" t="s">
        <v>143</v>
      </c>
      <c r="AY963" s="17" t="s">
        <v>135</v>
      </c>
      <c r="BE963" s="225">
        <f>IF(N963="základní",J963,0)</f>
        <v>0</v>
      </c>
      <c r="BF963" s="225">
        <f>IF(N963="snížená",J963,0)</f>
        <v>0</v>
      </c>
      <c r="BG963" s="225">
        <f>IF(N963="zákl. přenesená",J963,0)</f>
        <v>0</v>
      </c>
      <c r="BH963" s="225">
        <f>IF(N963="sníž. přenesená",J963,0)</f>
        <v>0</v>
      </c>
      <c r="BI963" s="225">
        <f>IF(N963="nulová",J963,0)</f>
        <v>0</v>
      </c>
      <c r="BJ963" s="17" t="s">
        <v>143</v>
      </c>
      <c r="BK963" s="225">
        <f>ROUND(I963*H963,2)</f>
        <v>0</v>
      </c>
      <c r="BL963" s="17" t="s">
        <v>142</v>
      </c>
      <c r="BM963" s="224" t="s">
        <v>1152</v>
      </c>
    </row>
    <row r="964" s="13" customFormat="1">
      <c r="A964" s="13"/>
      <c r="B964" s="226"/>
      <c r="C964" s="227"/>
      <c r="D964" s="228" t="s">
        <v>145</v>
      </c>
      <c r="E964" s="229" t="s">
        <v>1</v>
      </c>
      <c r="F964" s="230" t="s">
        <v>1148</v>
      </c>
      <c r="G964" s="227"/>
      <c r="H964" s="229" t="s">
        <v>1</v>
      </c>
      <c r="I964" s="231"/>
      <c r="J964" s="227"/>
      <c r="K964" s="227"/>
      <c r="L964" s="232"/>
      <c r="M964" s="233"/>
      <c r="N964" s="234"/>
      <c r="O964" s="234"/>
      <c r="P964" s="234"/>
      <c r="Q964" s="234"/>
      <c r="R964" s="234"/>
      <c r="S964" s="234"/>
      <c r="T964" s="235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6" t="s">
        <v>145</v>
      </c>
      <c r="AU964" s="236" t="s">
        <v>143</v>
      </c>
      <c r="AV964" s="13" t="s">
        <v>78</v>
      </c>
      <c r="AW964" s="13" t="s">
        <v>30</v>
      </c>
      <c r="AX964" s="13" t="s">
        <v>73</v>
      </c>
      <c r="AY964" s="236" t="s">
        <v>135</v>
      </c>
    </row>
    <row r="965" s="14" customFormat="1">
      <c r="A965" s="14"/>
      <c r="B965" s="237"/>
      <c r="C965" s="238"/>
      <c r="D965" s="228" t="s">
        <v>145</v>
      </c>
      <c r="E965" s="239" t="s">
        <v>1</v>
      </c>
      <c r="F965" s="240" t="s">
        <v>78</v>
      </c>
      <c r="G965" s="238"/>
      <c r="H965" s="241">
        <v>1</v>
      </c>
      <c r="I965" s="242"/>
      <c r="J965" s="238"/>
      <c r="K965" s="238"/>
      <c r="L965" s="243"/>
      <c r="M965" s="244"/>
      <c r="N965" s="245"/>
      <c r="O965" s="245"/>
      <c r="P965" s="245"/>
      <c r="Q965" s="245"/>
      <c r="R965" s="245"/>
      <c r="S965" s="245"/>
      <c r="T965" s="246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47" t="s">
        <v>145</v>
      </c>
      <c r="AU965" s="247" t="s">
        <v>143</v>
      </c>
      <c r="AV965" s="14" t="s">
        <v>143</v>
      </c>
      <c r="AW965" s="14" t="s">
        <v>30</v>
      </c>
      <c r="AX965" s="14" t="s">
        <v>73</v>
      </c>
      <c r="AY965" s="247" t="s">
        <v>135</v>
      </c>
    </row>
    <row r="966" s="15" customFormat="1">
      <c r="A966" s="15"/>
      <c r="B966" s="248"/>
      <c r="C966" s="249"/>
      <c r="D966" s="228" t="s">
        <v>145</v>
      </c>
      <c r="E966" s="250" t="s">
        <v>1</v>
      </c>
      <c r="F966" s="251" t="s">
        <v>148</v>
      </c>
      <c r="G966" s="249"/>
      <c r="H966" s="252">
        <v>1</v>
      </c>
      <c r="I966" s="253"/>
      <c r="J966" s="249"/>
      <c r="K966" s="249"/>
      <c r="L966" s="254"/>
      <c r="M966" s="255"/>
      <c r="N966" s="256"/>
      <c r="O966" s="256"/>
      <c r="P966" s="256"/>
      <c r="Q966" s="256"/>
      <c r="R966" s="256"/>
      <c r="S966" s="256"/>
      <c r="T966" s="257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58" t="s">
        <v>145</v>
      </c>
      <c r="AU966" s="258" t="s">
        <v>143</v>
      </c>
      <c r="AV966" s="15" t="s">
        <v>142</v>
      </c>
      <c r="AW966" s="15" t="s">
        <v>30</v>
      </c>
      <c r="AX966" s="15" t="s">
        <v>78</v>
      </c>
      <c r="AY966" s="258" t="s">
        <v>135</v>
      </c>
    </row>
    <row r="967" s="2" customFormat="1" ht="24.15" customHeight="1">
      <c r="A967" s="38"/>
      <c r="B967" s="39"/>
      <c r="C967" s="212" t="s">
        <v>1153</v>
      </c>
      <c r="D967" s="212" t="s">
        <v>138</v>
      </c>
      <c r="E967" s="213" t="s">
        <v>1154</v>
      </c>
      <c r="F967" s="214" t="s">
        <v>1155</v>
      </c>
      <c r="G967" s="215" t="s">
        <v>157</v>
      </c>
      <c r="H967" s="216">
        <v>2</v>
      </c>
      <c r="I967" s="217"/>
      <c r="J967" s="218">
        <f>ROUND(I967*H967,2)</f>
        <v>0</v>
      </c>
      <c r="K967" s="219"/>
      <c r="L967" s="44"/>
      <c r="M967" s="220" t="s">
        <v>1</v>
      </c>
      <c r="N967" s="221" t="s">
        <v>39</v>
      </c>
      <c r="O967" s="91"/>
      <c r="P967" s="222">
        <f>O967*H967</f>
        <v>0</v>
      </c>
      <c r="Q967" s="222">
        <v>0</v>
      </c>
      <c r="R967" s="222">
        <f>Q967*H967</f>
        <v>0</v>
      </c>
      <c r="S967" s="222">
        <v>0</v>
      </c>
      <c r="T967" s="223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224" t="s">
        <v>253</v>
      </c>
      <c r="AT967" s="224" t="s">
        <v>138</v>
      </c>
      <c r="AU967" s="224" t="s">
        <v>143</v>
      </c>
      <c r="AY967" s="17" t="s">
        <v>135</v>
      </c>
      <c r="BE967" s="225">
        <f>IF(N967="základní",J967,0)</f>
        <v>0</v>
      </c>
      <c r="BF967" s="225">
        <f>IF(N967="snížená",J967,0)</f>
        <v>0</v>
      </c>
      <c r="BG967" s="225">
        <f>IF(N967="zákl. přenesená",J967,0)</f>
        <v>0</v>
      </c>
      <c r="BH967" s="225">
        <f>IF(N967="sníž. přenesená",J967,0)</f>
        <v>0</v>
      </c>
      <c r="BI967" s="225">
        <f>IF(N967="nulová",J967,0)</f>
        <v>0</v>
      </c>
      <c r="BJ967" s="17" t="s">
        <v>143</v>
      </c>
      <c r="BK967" s="225">
        <f>ROUND(I967*H967,2)</f>
        <v>0</v>
      </c>
      <c r="BL967" s="17" t="s">
        <v>253</v>
      </c>
      <c r="BM967" s="224" t="s">
        <v>1156</v>
      </c>
    </row>
    <row r="968" s="14" customFormat="1">
      <c r="A968" s="14"/>
      <c r="B968" s="237"/>
      <c r="C968" s="238"/>
      <c r="D968" s="228" t="s">
        <v>145</v>
      </c>
      <c r="E968" s="239" t="s">
        <v>1</v>
      </c>
      <c r="F968" s="240" t="s">
        <v>143</v>
      </c>
      <c r="G968" s="238"/>
      <c r="H968" s="241">
        <v>2</v>
      </c>
      <c r="I968" s="242"/>
      <c r="J968" s="238"/>
      <c r="K968" s="238"/>
      <c r="L968" s="243"/>
      <c r="M968" s="244"/>
      <c r="N968" s="245"/>
      <c r="O968" s="245"/>
      <c r="P968" s="245"/>
      <c r="Q968" s="245"/>
      <c r="R968" s="245"/>
      <c r="S968" s="245"/>
      <c r="T968" s="24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7" t="s">
        <v>145</v>
      </c>
      <c r="AU968" s="247" t="s">
        <v>143</v>
      </c>
      <c r="AV968" s="14" t="s">
        <v>143</v>
      </c>
      <c r="AW968" s="14" t="s">
        <v>30</v>
      </c>
      <c r="AX968" s="14" t="s">
        <v>78</v>
      </c>
      <c r="AY968" s="247" t="s">
        <v>135</v>
      </c>
    </row>
    <row r="969" s="2" customFormat="1" ht="24.15" customHeight="1">
      <c r="A969" s="38"/>
      <c r="B969" s="39"/>
      <c r="C969" s="259" t="s">
        <v>1157</v>
      </c>
      <c r="D969" s="259" t="s">
        <v>149</v>
      </c>
      <c r="E969" s="260" t="s">
        <v>1158</v>
      </c>
      <c r="F969" s="261" t="s">
        <v>1159</v>
      </c>
      <c r="G969" s="262" t="s">
        <v>157</v>
      </c>
      <c r="H969" s="263">
        <v>2</v>
      </c>
      <c r="I969" s="264"/>
      <c r="J969" s="265">
        <f>ROUND(I969*H969,2)</f>
        <v>0</v>
      </c>
      <c r="K969" s="266"/>
      <c r="L969" s="267"/>
      <c r="M969" s="268" t="s">
        <v>1</v>
      </c>
      <c r="N969" s="269" t="s">
        <v>39</v>
      </c>
      <c r="O969" s="91"/>
      <c r="P969" s="222">
        <f>O969*H969</f>
        <v>0</v>
      </c>
      <c r="Q969" s="222">
        <v>0.00046999999999999999</v>
      </c>
      <c r="R969" s="222">
        <f>Q969*H969</f>
        <v>0.00093999999999999997</v>
      </c>
      <c r="S969" s="222">
        <v>0</v>
      </c>
      <c r="T969" s="223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224" t="s">
        <v>332</v>
      </c>
      <c r="AT969" s="224" t="s">
        <v>149</v>
      </c>
      <c r="AU969" s="224" t="s">
        <v>143</v>
      </c>
      <c r="AY969" s="17" t="s">
        <v>135</v>
      </c>
      <c r="BE969" s="225">
        <f>IF(N969="základní",J969,0)</f>
        <v>0</v>
      </c>
      <c r="BF969" s="225">
        <f>IF(N969="snížená",J969,0)</f>
        <v>0</v>
      </c>
      <c r="BG969" s="225">
        <f>IF(N969="zákl. přenesená",J969,0)</f>
        <v>0</v>
      </c>
      <c r="BH969" s="225">
        <f>IF(N969="sníž. přenesená",J969,0)</f>
        <v>0</v>
      </c>
      <c r="BI969" s="225">
        <f>IF(N969="nulová",J969,0)</f>
        <v>0</v>
      </c>
      <c r="BJ969" s="17" t="s">
        <v>143</v>
      </c>
      <c r="BK969" s="225">
        <f>ROUND(I969*H969,2)</f>
        <v>0</v>
      </c>
      <c r="BL969" s="17" t="s">
        <v>253</v>
      </c>
      <c r="BM969" s="224" t="s">
        <v>1160</v>
      </c>
    </row>
    <row r="970" s="14" customFormat="1">
      <c r="A970" s="14"/>
      <c r="B970" s="237"/>
      <c r="C970" s="238"/>
      <c r="D970" s="228" t="s">
        <v>145</v>
      </c>
      <c r="E970" s="239" t="s">
        <v>1</v>
      </c>
      <c r="F970" s="240" t="s">
        <v>143</v>
      </c>
      <c r="G970" s="238"/>
      <c r="H970" s="241">
        <v>2</v>
      </c>
      <c r="I970" s="242"/>
      <c r="J970" s="238"/>
      <c r="K970" s="238"/>
      <c r="L970" s="243"/>
      <c r="M970" s="244"/>
      <c r="N970" s="245"/>
      <c r="O970" s="245"/>
      <c r="P970" s="245"/>
      <c r="Q970" s="245"/>
      <c r="R970" s="245"/>
      <c r="S970" s="245"/>
      <c r="T970" s="246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7" t="s">
        <v>145</v>
      </c>
      <c r="AU970" s="247" t="s">
        <v>143</v>
      </c>
      <c r="AV970" s="14" t="s">
        <v>143</v>
      </c>
      <c r="AW970" s="14" t="s">
        <v>30</v>
      </c>
      <c r="AX970" s="14" t="s">
        <v>78</v>
      </c>
      <c r="AY970" s="247" t="s">
        <v>135</v>
      </c>
    </row>
    <row r="971" s="2" customFormat="1" ht="21.75" customHeight="1">
      <c r="A971" s="38"/>
      <c r="B971" s="39"/>
      <c r="C971" s="212" t="s">
        <v>1161</v>
      </c>
      <c r="D971" s="212" t="s">
        <v>138</v>
      </c>
      <c r="E971" s="213" t="s">
        <v>1162</v>
      </c>
      <c r="F971" s="214" t="s">
        <v>1163</v>
      </c>
      <c r="G971" s="215" t="s">
        <v>157</v>
      </c>
      <c r="H971" s="216">
        <v>10</v>
      </c>
      <c r="I971" s="217"/>
      <c r="J971" s="218">
        <f>ROUND(I971*H971,2)</f>
        <v>0</v>
      </c>
      <c r="K971" s="219"/>
      <c r="L971" s="44"/>
      <c r="M971" s="220" t="s">
        <v>1</v>
      </c>
      <c r="N971" s="221" t="s">
        <v>39</v>
      </c>
      <c r="O971" s="91"/>
      <c r="P971" s="222">
        <f>O971*H971</f>
        <v>0</v>
      </c>
      <c r="Q971" s="222">
        <v>0</v>
      </c>
      <c r="R971" s="222">
        <f>Q971*H971</f>
        <v>0</v>
      </c>
      <c r="S971" s="222">
        <v>0.00059999999999999995</v>
      </c>
      <c r="T971" s="223">
        <f>S971*H971</f>
        <v>0.0059999999999999993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224" t="s">
        <v>253</v>
      </c>
      <c r="AT971" s="224" t="s">
        <v>138</v>
      </c>
      <c r="AU971" s="224" t="s">
        <v>143</v>
      </c>
      <c r="AY971" s="17" t="s">
        <v>135</v>
      </c>
      <c r="BE971" s="225">
        <f>IF(N971="základní",J971,0)</f>
        <v>0</v>
      </c>
      <c r="BF971" s="225">
        <f>IF(N971="snížená",J971,0)</f>
        <v>0</v>
      </c>
      <c r="BG971" s="225">
        <f>IF(N971="zákl. přenesená",J971,0)</f>
        <v>0</v>
      </c>
      <c r="BH971" s="225">
        <f>IF(N971="sníž. přenesená",J971,0)</f>
        <v>0</v>
      </c>
      <c r="BI971" s="225">
        <f>IF(N971="nulová",J971,0)</f>
        <v>0</v>
      </c>
      <c r="BJ971" s="17" t="s">
        <v>143</v>
      </c>
      <c r="BK971" s="225">
        <f>ROUND(I971*H971,2)</f>
        <v>0</v>
      </c>
      <c r="BL971" s="17" t="s">
        <v>253</v>
      </c>
      <c r="BM971" s="224" t="s">
        <v>1164</v>
      </c>
    </row>
    <row r="972" s="14" customFormat="1">
      <c r="A972" s="14"/>
      <c r="B972" s="237"/>
      <c r="C972" s="238"/>
      <c r="D972" s="228" t="s">
        <v>145</v>
      </c>
      <c r="E972" s="239" t="s">
        <v>1</v>
      </c>
      <c r="F972" s="240" t="s">
        <v>204</v>
      </c>
      <c r="G972" s="238"/>
      <c r="H972" s="241">
        <v>10</v>
      </c>
      <c r="I972" s="242"/>
      <c r="J972" s="238"/>
      <c r="K972" s="238"/>
      <c r="L972" s="243"/>
      <c r="M972" s="244"/>
      <c r="N972" s="245"/>
      <c r="O972" s="245"/>
      <c r="P972" s="245"/>
      <c r="Q972" s="245"/>
      <c r="R972" s="245"/>
      <c r="S972" s="245"/>
      <c r="T972" s="246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47" t="s">
        <v>145</v>
      </c>
      <c r="AU972" s="247" t="s">
        <v>143</v>
      </c>
      <c r="AV972" s="14" t="s">
        <v>143</v>
      </c>
      <c r="AW972" s="14" t="s">
        <v>30</v>
      </c>
      <c r="AX972" s="14" t="s">
        <v>78</v>
      </c>
      <c r="AY972" s="247" t="s">
        <v>135</v>
      </c>
    </row>
    <row r="973" s="2" customFormat="1" ht="16.5" customHeight="1">
      <c r="A973" s="38"/>
      <c r="B973" s="39"/>
      <c r="C973" s="212" t="s">
        <v>1165</v>
      </c>
      <c r="D973" s="212" t="s">
        <v>138</v>
      </c>
      <c r="E973" s="213" t="s">
        <v>1166</v>
      </c>
      <c r="F973" s="214" t="s">
        <v>1167</v>
      </c>
      <c r="G973" s="215" t="s">
        <v>157</v>
      </c>
      <c r="H973" s="216">
        <v>3</v>
      </c>
      <c r="I973" s="217"/>
      <c r="J973" s="218">
        <f>ROUND(I973*H973,2)</f>
        <v>0</v>
      </c>
      <c r="K973" s="219"/>
      <c r="L973" s="44"/>
      <c r="M973" s="220" t="s">
        <v>1</v>
      </c>
      <c r="N973" s="221" t="s">
        <v>39</v>
      </c>
      <c r="O973" s="91"/>
      <c r="P973" s="222">
        <f>O973*H973</f>
        <v>0</v>
      </c>
      <c r="Q973" s="222">
        <v>0</v>
      </c>
      <c r="R973" s="222">
        <f>Q973*H973</f>
        <v>0</v>
      </c>
      <c r="S973" s="222">
        <v>0</v>
      </c>
      <c r="T973" s="223">
        <f>S973*H973</f>
        <v>0</v>
      </c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R973" s="224" t="s">
        <v>253</v>
      </c>
      <c r="AT973" s="224" t="s">
        <v>138</v>
      </c>
      <c r="AU973" s="224" t="s">
        <v>143</v>
      </c>
      <c r="AY973" s="17" t="s">
        <v>135</v>
      </c>
      <c r="BE973" s="225">
        <f>IF(N973="základní",J973,0)</f>
        <v>0</v>
      </c>
      <c r="BF973" s="225">
        <f>IF(N973="snížená",J973,0)</f>
        <v>0</v>
      </c>
      <c r="BG973" s="225">
        <f>IF(N973="zákl. přenesená",J973,0)</f>
        <v>0</v>
      </c>
      <c r="BH973" s="225">
        <f>IF(N973="sníž. přenesená",J973,0)</f>
        <v>0</v>
      </c>
      <c r="BI973" s="225">
        <f>IF(N973="nulová",J973,0)</f>
        <v>0</v>
      </c>
      <c r="BJ973" s="17" t="s">
        <v>143</v>
      </c>
      <c r="BK973" s="225">
        <f>ROUND(I973*H973,2)</f>
        <v>0</v>
      </c>
      <c r="BL973" s="17" t="s">
        <v>253</v>
      </c>
      <c r="BM973" s="224" t="s">
        <v>1168</v>
      </c>
    </row>
    <row r="974" s="13" customFormat="1">
      <c r="A974" s="13"/>
      <c r="B974" s="226"/>
      <c r="C974" s="227"/>
      <c r="D974" s="228" t="s">
        <v>145</v>
      </c>
      <c r="E974" s="229" t="s">
        <v>1</v>
      </c>
      <c r="F974" s="230" t="s">
        <v>1169</v>
      </c>
      <c r="G974" s="227"/>
      <c r="H974" s="229" t="s">
        <v>1</v>
      </c>
      <c r="I974" s="231"/>
      <c r="J974" s="227"/>
      <c r="K974" s="227"/>
      <c r="L974" s="232"/>
      <c r="M974" s="233"/>
      <c r="N974" s="234"/>
      <c r="O974" s="234"/>
      <c r="P974" s="234"/>
      <c r="Q974" s="234"/>
      <c r="R974" s="234"/>
      <c r="S974" s="234"/>
      <c r="T974" s="235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6" t="s">
        <v>145</v>
      </c>
      <c r="AU974" s="236" t="s">
        <v>143</v>
      </c>
      <c r="AV974" s="13" t="s">
        <v>78</v>
      </c>
      <c r="AW974" s="13" t="s">
        <v>30</v>
      </c>
      <c r="AX974" s="13" t="s">
        <v>73</v>
      </c>
      <c r="AY974" s="236" t="s">
        <v>135</v>
      </c>
    </row>
    <row r="975" s="14" customFormat="1">
      <c r="A975" s="14"/>
      <c r="B975" s="237"/>
      <c r="C975" s="238"/>
      <c r="D975" s="228" t="s">
        <v>145</v>
      </c>
      <c r="E975" s="239" t="s">
        <v>1</v>
      </c>
      <c r="F975" s="240" t="s">
        <v>136</v>
      </c>
      <c r="G975" s="238"/>
      <c r="H975" s="241">
        <v>3</v>
      </c>
      <c r="I975" s="242"/>
      <c r="J975" s="238"/>
      <c r="K975" s="238"/>
      <c r="L975" s="243"/>
      <c r="M975" s="244"/>
      <c r="N975" s="245"/>
      <c r="O975" s="245"/>
      <c r="P975" s="245"/>
      <c r="Q975" s="245"/>
      <c r="R975" s="245"/>
      <c r="S975" s="245"/>
      <c r="T975" s="246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7" t="s">
        <v>145</v>
      </c>
      <c r="AU975" s="247" t="s">
        <v>143</v>
      </c>
      <c r="AV975" s="14" t="s">
        <v>143</v>
      </c>
      <c r="AW975" s="14" t="s">
        <v>30</v>
      </c>
      <c r="AX975" s="14" t="s">
        <v>78</v>
      </c>
      <c r="AY975" s="247" t="s">
        <v>135</v>
      </c>
    </row>
    <row r="976" s="2" customFormat="1" ht="24.15" customHeight="1">
      <c r="A976" s="38"/>
      <c r="B976" s="39"/>
      <c r="C976" s="259" t="s">
        <v>1170</v>
      </c>
      <c r="D976" s="259" t="s">
        <v>149</v>
      </c>
      <c r="E976" s="260" t="s">
        <v>1171</v>
      </c>
      <c r="F976" s="261" t="s">
        <v>1172</v>
      </c>
      <c r="G976" s="262" t="s">
        <v>157</v>
      </c>
      <c r="H976" s="263">
        <v>3</v>
      </c>
      <c r="I976" s="264"/>
      <c r="J976" s="265">
        <f>ROUND(I976*H976,2)</f>
        <v>0</v>
      </c>
      <c r="K976" s="266"/>
      <c r="L976" s="267"/>
      <c r="M976" s="268" t="s">
        <v>1</v>
      </c>
      <c r="N976" s="269" t="s">
        <v>39</v>
      </c>
      <c r="O976" s="91"/>
      <c r="P976" s="222">
        <f>O976*H976</f>
        <v>0</v>
      </c>
      <c r="Q976" s="222">
        <v>2.0000000000000002E-05</v>
      </c>
      <c r="R976" s="222">
        <f>Q976*H976</f>
        <v>6.0000000000000008E-05</v>
      </c>
      <c r="S976" s="222">
        <v>0</v>
      </c>
      <c r="T976" s="223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24" t="s">
        <v>152</v>
      </c>
      <c r="AT976" s="224" t="s">
        <v>149</v>
      </c>
      <c r="AU976" s="224" t="s">
        <v>143</v>
      </c>
      <c r="AY976" s="17" t="s">
        <v>135</v>
      </c>
      <c r="BE976" s="225">
        <f>IF(N976="základní",J976,0)</f>
        <v>0</v>
      </c>
      <c r="BF976" s="225">
        <f>IF(N976="snížená",J976,0)</f>
        <v>0</v>
      </c>
      <c r="BG976" s="225">
        <f>IF(N976="zákl. přenesená",J976,0)</f>
        <v>0</v>
      </c>
      <c r="BH976" s="225">
        <f>IF(N976="sníž. přenesená",J976,0)</f>
        <v>0</v>
      </c>
      <c r="BI976" s="225">
        <f>IF(N976="nulová",J976,0)</f>
        <v>0</v>
      </c>
      <c r="BJ976" s="17" t="s">
        <v>143</v>
      </c>
      <c r="BK976" s="225">
        <f>ROUND(I976*H976,2)</f>
        <v>0</v>
      </c>
      <c r="BL976" s="17" t="s">
        <v>142</v>
      </c>
      <c r="BM976" s="224" t="s">
        <v>1173</v>
      </c>
    </row>
    <row r="977" s="14" customFormat="1">
      <c r="A977" s="14"/>
      <c r="B977" s="237"/>
      <c r="C977" s="238"/>
      <c r="D977" s="228" t="s">
        <v>145</v>
      </c>
      <c r="E977" s="239" t="s">
        <v>1</v>
      </c>
      <c r="F977" s="240" t="s">
        <v>136</v>
      </c>
      <c r="G977" s="238"/>
      <c r="H977" s="241">
        <v>3</v>
      </c>
      <c r="I977" s="242"/>
      <c r="J977" s="238"/>
      <c r="K977" s="238"/>
      <c r="L977" s="243"/>
      <c r="M977" s="244"/>
      <c r="N977" s="245"/>
      <c r="O977" s="245"/>
      <c r="P977" s="245"/>
      <c r="Q977" s="245"/>
      <c r="R977" s="245"/>
      <c r="S977" s="245"/>
      <c r="T977" s="246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7" t="s">
        <v>145</v>
      </c>
      <c r="AU977" s="247" t="s">
        <v>143</v>
      </c>
      <c r="AV977" s="14" t="s">
        <v>143</v>
      </c>
      <c r="AW977" s="14" t="s">
        <v>30</v>
      </c>
      <c r="AX977" s="14" t="s">
        <v>78</v>
      </c>
      <c r="AY977" s="247" t="s">
        <v>135</v>
      </c>
    </row>
    <row r="978" s="2" customFormat="1" ht="16.5" customHeight="1">
      <c r="A978" s="38"/>
      <c r="B978" s="39"/>
      <c r="C978" s="259" t="s">
        <v>1174</v>
      </c>
      <c r="D978" s="259" t="s">
        <v>149</v>
      </c>
      <c r="E978" s="260" t="s">
        <v>1175</v>
      </c>
      <c r="F978" s="261" t="s">
        <v>1176</v>
      </c>
      <c r="G978" s="262" t="s">
        <v>157</v>
      </c>
      <c r="H978" s="263">
        <v>7</v>
      </c>
      <c r="I978" s="264"/>
      <c r="J978" s="265">
        <f>ROUND(I978*H978,2)</f>
        <v>0</v>
      </c>
      <c r="K978" s="266"/>
      <c r="L978" s="267"/>
      <c r="M978" s="268" t="s">
        <v>1</v>
      </c>
      <c r="N978" s="269" t="s">
        <v>39</v>
      </c>
      <c r="O978" s="91"/>
      <c r="P978" s="222">
        <f>O978*H978</f>
        <v>0</v>
      </c>
      <c r="Q978" s="222">
        <v>5.0000000000000002E-05</v>
      </c>
      <c r="R978" s="222">
        <f>Q978*H978</f>
        <v>0.00035</v>
      </c>
      <c r="S978" s="222">
        <v>0</v>
      </c>
      <c r="T978" s="223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4" t="s">
        <v>332</v>
      </c>
      <c r="AT978" s="224" t="s">
        <v>149</v>
      </c>
      <c r="AU978" s="224" t="s">
        <v>143</v>
      </c>
      <c r="AY978" s="17" t="s">
        <v>135</v>
      </c>
      <c r="BE978" s="225">
        <f>IF(N978="základní",J978,0)</f>
        <v>0</v>
      </c>
      <c r="BF978" s="225">
        <f>IF(N978="snížená",J978,0)</f>
        <v>0</v>
      </c>
      <c r="BG978" s="225">
        <f>IF(N978="zákl. přenesená",J978,0)</f>
        <v>0</v>
      </c>
      <c r="BH978" s="225">
        <f>IF(N978="sníž. přenesená",J978,0)</f>
        <v>0</v>
      </c>
      <c r="BI978" s="225">
        <f>IF(N978="nulová",J978,0)</f>
        <v>0</v>
      </c>
      <c r="BJ978" s="17" t="s">
        <v>143</v>
      </c>
      <c r="BK978" s="225">
        <f>ROUND(I978*H978,2)</f>
        <v>0</v>
      </c>
      <c r="BL978" s="17" t="s">
        <v>253</v>
      </c>
      <c r="BM978" s="224" t="s">
        <v>1177</v>
      </c>
    </row>
    <row r="979" s="14" customFormat="1">
      <c r="A979" s="14"/>
      <c r="B979" s="237"/>
      <c r="C979" s="238"/>
      <c r="D979" s="228" t="s">
        <v>145</v>
      </c>
      <c r="E979" s="239" t="s">
        <v>1</v>
      </c>
      <c r="F979" s="240" t="s">
        <v>179</v>
      </c>
      <c r="G979" s="238"/>
      <c r="H979" s="241">
        <v>7</v>
      </c>
      <c r="I979" s="242"/>
      <c r="J979" s="238"/>
      <c r="K979" s="238"/>
      <c r="L979" s="243"/>
      <c r="M979" s="244"/>
      <c r="N979" s="245"/>
      <c r="O979" s="245"/>
      <c r="P979" s="245"/>
      <c r="Q979" s="245"/>
      <c r="R979" s="245"/>
      <c r="S979" s="245"/>
      <c r="T979" s="246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47" t="s">
        <v>145</v>
      </c>
      <c r="AU979" s="247" t="s">
        <v>143</v>
      </c>
      <c r="AV979" s="14" t="s">
        <v>143</v>
      </c>
      <c r="AW979" s="14" t="s">
        <v>30</v>
      </c>
      <c r="AX979" s="14" t="s">
        <v>78</v>
      </c>
      <c r="AY979" s="247" t="s">
        <v>135</v>
      </c>
    </row>
    <row r="980" s="2" customFormat="1" ht="21.75" customHeight="1">
      <c r="A980" s="38"/>
      <c r="B980" s="39"/>
      <c r="C980" s="212" t="s">
        <v>1178</v>
      </c>
      <c r="D980" s="212" t="s">
        <v>138</v>
      </c>
      <c r="E980" s="213" t="s">
        <v>1179</v>
      </c>
      <c r="F980" s="214" t="s">
        <v>1180</v>
      </c>
      <c r="G980" s="215" t="s">
        <v>157</v>
      </c>
      <c r="H980" s="216">
        <v>1</v>
      </c>
      <c r="I980" s="217"/>
      <c r="J980" s="218">
        <f>ROUND(I980*H980,2)</f>
        <v>0</v>
      </c>
      <c r="K980" s="219"/>
      <c r="L980" s="44"/>
      <c r="M980" s="220" t="s">
        <v>1</v>
      </c>
      <c r="N980" s="221" t="s">
        <v>39</v>
      </c>
      <c r="O980" s="91"/>
      <c r="P980" s="222">
        <f>O980*H980</f>
        <v>0</v>
      </c>
      <c r="Q980" s="222">
        <v>0</v>
      </c>
      <c r="R980" s="222">
        <f>Q980*H980</f>
        <v>0</v>
      </c>
      <c r="S980" s="222">
        <v>0</v>
      </c>
      <c r="T980" s="223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224" t="s">
        <v>253</v>
      </c>
      <c r="AT980" s="224" t="s">
        <v>138</v>
      </c>
      <c r="AU980" s="224" t="s">
        <v>143</v>
      </c>
      <c r="AY980" s="17" t="s">
        <v>135</v>
      </c>
      <c r="BE980" s="225">
        <f>IF(N980="základní",J980,0)</f>
        <v>0</v>
      </c>
      <c r="BF980" s="225">
        <f>IF(N980="snížená",J980,0)</f>
        <v>0</v>
      </c>
      <c r="BG980" s="225">
        <f>IF(N980="zákl. přenesená",J980,0)</f>
        <v>0</v>
      </c>
      <c r="BH980" s="225">
        <f>IF(N980="sníž. přenesená",J980,0)</f>
        <v>0</v>
      </c>
      <c r="BI980" s="225">
        <f>IF(N980="nulová",J980,0)</f>
        <v>0</v>
      </c>
      <c r="BJ980" s="17" t="s">
        <v>143</v>
      </c>
      <c r="BK980" s="225">
        <f>ROUND(I980*H980,2)</f>
        <v>0</v>
      </c>
      <c r="BL980" s="17" t="s">
        <v>253</v>
      </c>
      <c r="BM980" s="224" t="s">
        <v>1181</v>
      </c>
    </row>
    <row r="981" s="14" customFormat="1">
      <c r="A981" s="14"/>
      <c r="B981" s="237"/>
      <c r="C981" s="238"/>
      <c r="D981" s="228" t="s">
        <v>145</v>
      </c>
      <c r="E981" s="239" t="s">
        <v>1</v>
      </c>
      <c r="F981" s="240" t="s">
        <v>78</v>
      </c>
      <c r="G981" s="238"/>
      <c r="H981" s="241">
        <v>1</v>
      </c>
      <c r="I981" s="242"/>
      <c r="J981" s="238"/>
      <c r="K981" s="238"/>
      <c r="L981" s="243"/>
      <c r="M981" s="244"/>
      <c r="N981" s="245"/>
      <c r="O981" s="245"/>
      <c r="P981" s="245"/>
      <c r="Q981" s="245"/>
      <c r="R981" s="245"/>
      <c r="S981" s="245"/>
      <c r="T981" s="246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7" t="s">
        <v>145</v>
      </c>
      <c r="AU981" s="247" t="s">
        <v>143</v>
      </c>
      <c r="AV981" s="14" t="s">
        <v>143</v>
      </c>
      <c r="AW981" s="14" t="s">
        <v>30</v>
      </c>
      <c r="AX981" s="14" t="s">
        <v>78</v>
      </c>
      <c r="AY981" s="247" t="s">
        <v>135</v>
      </c>
    </row>
    <row r="982" s="2" customFormat="1" ht="16.5" customHeight="1">
      <c r="A982" s="38"/>
      <c r="B982" s="39"/>
      <c r="C982" s="212" t="s">
        <v>1182</v>
      </c>
      <c r="D982" s="212" t="s">
        <v>138</v>
      </c>
      <c r="E982" s="213" t="s">
        <v>1183</v>
      </c>
      <c r="F982" s="214" t="s">
        <v>1184</v>
      </c>
      <c r="G982" s="215" t="s">
        <v>157</v>
      </c>
      <c r="H982" s="216">
        <v>1</v>
      </c>
      <c r="I982" s="217"/>
      <c r="J982" s="218">
        <f>ROUND(I982*H982,2)</f>
        <v>0</v>
      </c>
      <c r="K982" s="219"/>
      <c r="L982" s="44"/>
      <c r="M982" s="220" t="s">
        <v>1</v>
      </c>
      <c r="N982" s="221" t="s">
        <v>39</v>
      </c>
      <c r="O982" s="91"/>
      <c r="P982" s="222">
        <f>O982*H982</f>
        <v>0</v>
      </c>
      <c r="Q982" s="222">
        <v>0</v>
      </c>
      <c r="R982" s="222">
        <f>Q982*H982</f>
        <v>0</v>
      </c>
      <c r="S982" s="222">
        <v>0.0015</v>
      </c>
      <c r="T982" s="223">
        <f>S982*H982</f>
        <v>0.0015</v>
      </c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R982" s="224" t="s">
        <v>253</v>
      </c>
      <c r="AT982" s="224" t="s">
        <v>138</v>
      </c>
      <c r="AU982" s="224" t="s">
        <v>143</v>
      </c>
      <c r="AY982" s="17" t="s">
        <v>135</v>
      </c>
      <c r="BE982" s="225">
        <f>IF(N982="základní",J982,0)</f>
        <v>0</v>
      </c>
      <c r="BF982" s="225">
        <f>IF(N982="snížená",J982,0)</f>
        <v>0</v>
      </c>
      <c r="BG982" s="225">
        <f>IF(N982="zákl. přenesená",J982,0)</f>
        <v>0</v>
      </c>
      <c r="BH982" s="225">
        <f>IF(N982="sníž. přenesená",J982,0)</f>
        <v>0</v>
      </c>
      <c r="BI982" s="225">
        <f>IF(N982="nulová",J982,0)</f>
        <v>0</v>
      </c>
      <c r="BJ982" s="17" t="s">
        <v>143</v>
      </c>
      <c r="BK982" s="225">
        <f>ROUND(I982*H982,2)</f>
        <v>0</v>
      </c>
      <c r="BL982" s="17" t="s">
        <v>253</v>
      </c>
      <c r="BM982" s="224" t="s">
        <v>1185</v>
      </c>
    </row>
    <row r="983" s="14" customFormat="1">
      <c r="A983" s="14"/>
      <c r="B983" s="237"/>
      <c r="C983" s="238"/>
      <c r="D983" s="228" t="s">
        <v>145</v>
      </c>
      <c r="E983" s="239" t="s">
        <v>1</v>
      </c>
      <c r="F983" s="240" t="s">
        <v>78</v>
      </c>
      <c r="G983" s="238"/>
      <c r="H983" s="241">
        <v>1</v>
      </c>
      <c r="I983" s="242"/>
      <c r="J983" s="238"/>
      <c r="K983" s="238"/>
      <c r="L983" s="243"/>
      <c r="M983" s="244"/>
      <c r="N983" s="245"/>
      <c r="O983" s="245"/>
      <c r="P983" s="245"/>
      <c r="Q983" s="245"/>
      <c r="R983" s="245"/>
      <c r="S983" s="245"/>
      <c r="T983" s="246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7" t="s">
        <v>145</v>
      </c>
      <c r="AU983" s="247" t="s">
        <v>143</v>
      </c>
      <c r="AV983" s="14" t="s">
        <v>143</v>
      </c>
      <c r="AW983" s="14" t="s">
        <v>30</v>
      </c>
      <c r="AX983" s="14" t="s">
        <v>78</v>
      </c>
      <c r="AY983" s="247" t="s">
        <v>135</v>
      </c>
    </row>
    <row r="984" s="2" customFormat="1" ht="16.5" customHeight="1">
      <c r="A984" s="38"/>
      <c r="B984" s="39"/>
      <c r="C984" s="212" t="s">
        <v>1186</v>
      </c>
      <c r="D984" s="212" t="s">
        <v>138</v>
      </c>
      <c r="E984" s="213" t="s">
        <v>1187</v>
      </c>
      <c r="F984" s="214" t="s">
        <v>1188</v>
      </c>
      <c r="G984" s="215" t="s">
        <v>157</v>
      </c>
      <c r="H984" s="216">
        <v>2</v>
      </c>
      <c r="I984" s="217"/>
      <c r="J984" s="218">
        <f>ROUND(I984*H984,2)</f>
        <v>0</v>
      </c>
      <c r="K984" s="219"/>
      <c r="L984" s="44"/>
      <c r="M984" s="220" t="s">
        <v>1</v>
      </c>
      <c r="N984" s="221" t="s">
        <v>39</v>
      </c>
      <c r="O984" s="91"/>
      <c r="P984" s="222">
        <f>O984*H984</f>
        <v>0</v>
      </c>
      <c r="Q984" s="222">
        <v>0</v>
      </c>
      <c r="R984" s="222">
        <f>Q984*H984</f>
        <v>0</v>
      </c>
      <c r="S984" s="222">
        <v>0.00020000000000000001</v>
      </c>
      <c r="T984" s="223">
        <f>S984*H984</f>
        <v>0.00040000000000000002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4" t="s">
        <v>253</v>
      </c>
      <c r="AT984" s="224" t="s">
        <v>138</v>
      </c>
      <c r="AU984" s="224" t="s">
        <v>143</v>
      </c>
      <c r="AY984" s="17" t="s">
        <v>135</v>
      </c>
      <c r="BE984" s="225">
        <f>IF(N984="základní",J984,0)</f>
        <v>0</v>
      </c>
      <c r="BF984" s="225">
        <f>IF(N984="snížená",J984,0)</f>
        <v>0</v>
      </c>
      <c r="BG984" s="225">
        <f>IF(N984="zákl. přenesená",J984,0)</f>
        <v>0</v>
      </c>
      <c r="BH984" s="225">
        <f>IF(N984="sníž. přenesená",J984,0)</f>
        <v>0</v>
      </c>
      <c r="BI984" s="225">
        <f>IF(N984="nulová",J984,0)</f>
        <v>0</v>
      </c>
      <c r="BJ984" s="17" t="s">
        <v>143</v>
      </c>
      <c r="BK984" s="225">
        <f>ROUND(I984*H984,2)</f>
        <v>0</v>
      </c>
      <c r="BL984" s="17" t="s">
        <v>253</v>
      </c>
      <c r="BM984" s="224" t="s">
        <v>1189</v>
      </c>
    </row>
    <row r="985" s="13" customFormat="1">
      <c r="A985" s="13"/>
      <c r="B985" s="226"/>
      <c r="C985" s="227"/>
      <c r="D985" s="228" t="s">
        <v>145</v>
      </c>
      <c r="E985" s="229" t="s">
        <v>1</v>
      </c>
      <c r="F985" s="230" t="s">
        <v>1190</v>
      </c>
      <c r="G985" s="227"/>
      <c r="H985" s="229" t="s">
        <v>1</v>
      </c>
      <c r="I985" s="231"/>
      <c r="J985" s="227"/>
      <c r="K985" s="227"/>
      <c r="L985" s="232"/>
      <c r="M985" s="233"/>
      <c r="N985" s="234"/>
      <c r="O985" s="234"/>
      <c r="P985" s="234"/>
      <c r="Q985" s="234"/>
      <c r="R985" s="234"/>
      <c r="S985" s="234"/>
      <c r="T985" s="235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6" t="s">
        <v>145</v>
      </c>
      <c r="AU985" s="236" t="s">
        <v>143</v>
      </c>
      <c r="AV985" s="13" t="s">
        <v>78</v>
      </c>
      <c r="AW985" s="13" t="s">
        <v>30</v>
      </c>
      <c r="AX985" s="13" t="s">
        <v>73</v>
      </c>
      <c r="AY985" s="236" t="s">
        <v>135</v>
      </c>
    </row>
    <row r="986" s="14" customFormat="1">
      <c r="A986" s="14"/>
      <c r="B986" s="237"/>
      <c r="C986" s="238"/>
      <c r="D986" s="228" t="s">
        <v>145</v>
      </c>
      <c r="E986" s="239" t="s">
        <v>1</v>
      </c>
      <c r="F986" s="240" t="s">
        <v>78</v>
      </c>
      <c r="G986" s="238"/>
      <c r="H986" s="241">
        <v>1</v>
      </c>
      <c r="I986" s="242"/>
      <c r="J986" s="238"/>
      <c r="K986" s="238"/>
      <c r="L986" s="243"/>
      <c r="M986" s="244"/>
      <c r="N986" s="245"/>
      <c r="O986" s="245"/>
      <c r="P986" s="245"/>
      <c r="Q986" s="245"/>
      <c r="R986" s="245"/>
      <c r="S986" s="245"/>
      <c r="T986" s="24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7" t="s">
        <v>145</v>
      </c>
      <c r="AU986" s="247" t="s">
        <v>143</v>
      </c>
      <c r="AV986" s="14" t="s">
        <v>143</v>
      </c>
      <c r="AW986" s="14" t="s">
        <v>30</v>
      </c>
      <c r="AX986" s="14" t="s">
        <v>73</v>
      </c>
      <c r="AY986" s="247" t="s">
        <v>135</v>
      </c>
    </row>
    <row r="987" s="13" customFormat="1">
      <c r="A987" s="13"/>
      <c r="B987" s="226"/>
      <c r="C987" s="227"/>
      <c r="D987" s="228" t="s">
        <v>145</v>
      </c>
      <c r="E987" s="229" t="s">
        <v>1</v>
      </c>
      <c r="F987" s="230" t="s">
        <v>1191</v>
      </c>
      <c r="G987" s="227"/>
      <c r="H987" s="229" t="s">
        <v>1</v>
      </c>
      <c r="I987" s="231"/>
      <c r="J987" s="227"/>
      <c r="K987" s="227"/>
      <c r="L987" s="232"/>
      <c r="M987" s="233"/>
      <c r="N987" s="234"/>
      <c r="O987" s="234"/>
      <c r="P987" s="234"/>
      <c r="Q987" s="234"/>
      <c r="R987" s="234"/>
      <c r="S987" s="234"/>
      <c r="T987" s="235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6" t="s">
        <v>145</v>
      </c>
      <c r="AU987" s="236" t="s">
        <v>143</v>
      </c>
      <c r="AV987" s="13" t="s">
        <v>78</v>
      </c>
      <c r="AW987" s="13" t="s">
        <v>30</v>
      </c>
      <c r="AX987" s="13" t="s">
        <v>73</v>
      </c>
      <c r="AY987" s="236" t="s">
        <v>135</v>
      </c>
    </row>
    <row r="988" s="14" customFormat="1">
      <c r="A988" s="14"/>
      <c r="B988" s="237"/>
      <c r="C988" s="238"/>
      <c r="D988" s="228" t="s">
        <v>145</v>
      </c>
      <c r="E988" s="239" t="s">
        <v>1</v>
      </c>
      <c r="F988" s="240" t="s">
        <v>78</v>
      </c>
      <c r="G988" s="238"/>
      <c r="H988" s="241">
        <v>1</v>
      </c>
      <c r="I988" s="242"/>
      <c r="J988" s="238"/>
      <c r="K988" s="238"/>
      <c r="L988" s="243"/>
      <c r="M988" s="244"/>
      <c r="N988" s="245"/>
      <c r="O988" s="245"/>
      <c r="P988" s="245"/>
      <c r="Q988" s="245"/>
      <c r="R988" s="245"/>
      <c r="S988" s="245"/>
      <c r="T988" s="246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47" t="s">
        <v>145</v>
      </c>
      <c r="AU988" s="247" t="s">
        <v>143</v>
      </c>
      <c r="AV988" s="14" t="s">
        <v>143</v>
      </c>
      <c r="AW988" s="14" t="s">
        <v>30</v>
      </c>
      <c r="AX988" s="14" t="s">
        <v>73</v>
      </c>
      <c r="AY988" s="247" t="s">
        <v>135</v>
      </c>
    </row>
    <row r="989" s="15" customFormat="1">
      <c r="A989" s="15"/>
      <c r="B989" s="248"/>
      <c r="C989" s="249"/>
      <c r="D989" s="228" t="s">
        <v>145</v>
      </c>
      <c r="E989" s="250" t="s">
        <v>1</v>
      </c>
      <c r="F989" s="251" t="s">
        <v>148</v>
      </c>
      <c r="G989" s="249"/>
      <c r="H989" s="252">
        <v>2</v>
      </c>
      <c r="I989" s="253"/>
      <c r="J989" s="249"/>
      <c r="K989" s="249"/>
      <c r="L989" s="254"/>
      <c r="M989" s="255"/>
      <c r="N989" s="256"/>
      <c r="O989" s="256"/>
      <c r="P989" s="256"/>
      <c r="Q989" s="256"/>
      <c r="R989" s="256"/>
      <c r="S989" s="256"/>
      <c r="T989" s="257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58" t="s">
        <v>145</v>
      </c>
      <c r="AU989" s="258" t="s">
        <v>143</v>
      </c>
      <c r="AV989" s="15" t="s">
        <v>142</v>
      </c>
      <c r="AW989" s="15" t="s">
        <v>30</v>
      </c>
      <c r="AX989" s="15" t="s">
        <v>78</v>
      </c>
      <c r="AY989" s="258" t="s">
        <v>135</v>
      </c>
    </row>
    <row r="990" s="2" customFormat="1" ht="24.15" customHeight="1">
      <c r="A990" s="38"/>
      <c r="B990" s="39"/>
      <c r="C990" s="212" t="s">
        <v>1192</v>
      </c>
      <c r="D990" s="212" t="s">
        <v>138</v>
      </c>
      <c r="E990" s="213" t="s">
        <v>1193</v>
      </c>
      <c r="F990" s="214" t="s">
        <v>1194</v>
      </c>
      <c r="G990" s="215" t="s">
        <v>157</v>
      </c>
      <c r="H990" s="216">
        <v>4</v>
      </c>
      <c r="I990" s="217"/>
      <c r="J990" s="218">
        <f>ROUND(I990*H990,2)</f>
        <v>0</v>
      </c>
      <c r="K990" s="219"/>
      <c r="L990" s="44"/>
      <c r="M990" s="220" t="s">
        <v>1</v>
      </c>
      <c r="N990" s="221" t="s">
        <v>39</v>
      </c>
      <c r="O990" s="91"/>
      <c r="P990" s="222">
        <f>O990*H990</f>
        <v>0</v>
      </c>
      <c r="Q990" s="222">
        <v>0</v>
      </c>
      <c r="R990" s="222">
        <f>Q990*H990</f>
        <v>0</v>
      </c>
      <c r="S990" s="222">
        <v>0</v>
      </c>
      <c r="T990" s="223">
        <f>S990*H990</f>
        <v>0</v>
      </c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R990" s="224" t="s">
        <v>253</v>
      </c>
      <c r="AT990" s="224" t="s">
        <v>138</v>
      </c>
      <c r="AU990" s="224" t="s">
        <v>143</v>
      </c>
      <c r="AY990" s="17" t="s">
        <v>135</v>
      </c>
      <c r="BE990" s="225">
        <f>IF(N990="základní",J990,0)</f>
        <v>0</v>
      </c>
      <c r="BF990" s="225">
        <f>IF(N990="snížená",J990,0)</f>
        <v>0</v>
      </c>
      <c r="BG990" s="225">
        <f>IF(N990="zákl. přenesená",J990,0)</f>
        <v>0</v>
      </c>
      <c r="BH990" s="225">
        <f>IF(N990="sníž. přenesená",J990,0)</f>
        <v>0</v>
      </c>
      <c r="BI990" s="225">
        <f>IF(N990="nulová",J990,0)</f>
        <v>0</v>
      </c>
      <c r="BJ990" s="17" t="s">
        <v>143</v>
      </c>
      <c r="BK990" s="225">
        <f>ROUND(I990*H990,2)</f>
        <v>0</v>
      </c>
      <c r="BL990" s="17" t="s">
        <v>253</v>
      </c>
      <c r="BM990" s="224" t="s">
        <v>1195</v>
      </c>
    </row>
    <row r="991" s="13" customFormat="1">
      <c r="A991" s="13"/>
      <c r="B991" s="226"/>
      <c r="C991" s="227"/>
      <c r="D991" s="228" t="s">
        <v>145</v>
      </c>
      <c r="E991" s="229" t="s">
        <v>1</v>
      </c>
      <c r="F991" s="230" t="s">
        <v>1196</v>
      </c>
      <c r="G991" s="227"/>
      <c r="H991" s="229" t="s">
        <v>1</v>
      </c>
      <c r="I991" s="231"/>
      <c r="J991" s="227"/>
      <c r="K991" s="227"/>
      <c r="L991" s="232"/>
      <c r="M991" s="233"/>
      <c r="N991" s="234"/>
      <c r="O991" s="234"/>
      <c r="P991" s="234"/>
      <c r="Q991" s="234"/>
      <c r="R991" s="234"/>
      <c r="S991" s="234"/>
      <c r="T991" s="235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6" t="s">
        <v>145</v>
      </c>
      <c r="AU991" s="236" t="s">
        <v>143</v>
      </c>
      <c r="AV991" s="13" t="s">
        <v>78</v>
      </c>
      <c r="AW991" s="13" t="s">
        <v>30</v>
      </c>
      <c r="AX991" s="13" t="s">
        <v>73</v>
      </c>
      <c r="AY991" s="236" t="s">
        <v>135</v>
      </c>
    </row>
    <row r="992" s="14" customFormat="1">
      <c r="A992" s="14"/>
      <c r="B992" s="237"/>
      <c r="C992" s="238"/>
      <c r="D992" s="228" t="s">
        <v>145</v>
      </c>
      <c r="E992" s="239" t="s">
        <v>1</v>
      </c>
      <c r="F992" s="240" t="s">
        <v>1197</v>
      </c>
      <c r="G992" s="238"/>
      <c r="H992" s="241">
        <v>4</v>
      </c>
      <c r="I992" s="242"/>
      <c r="J992" s="238"/>
      <c r="K992" s="238"/>
      <c r="L992" s="243"/>
      <c r="M992" s="244"/>
      <c r="N992" s="245"/>
      <c r="O992" s="245"/>
      <c r="P992" s="245"/>
      <c r="Q992" s="245"/>
      <c r="R992" s="245"/>
      <c r="S992" s="245"/>
      <c r="T992" s="246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47" t="s">
        <v>145</v>
      </c>
      <c r="AU992" s="247" t="s">
        <v>143</v>
      </c>
      <c r="AV992" s="14" t="s">
        <v>143</v>
      </c>
      <c r="AW992" s="14" t="s">
        <v>30</v>
      </c>
      <c r="AX992" s="14" t="s">
        <v>78</v>
      </c>
      <c r="AY992" s="247" t="s">
        <v>135</v>
      </c>
    </row>
    <row r="993" s="2" customFormat="1" ht="24.15" customHeight="1">
      <c r="A993" s="38"/>
      <c r="B993" s="39"/>
      <c r="C993" s="259" t="s">
        <v>1198</v>
      </c>
      <c r="D993" s="259" t="s">
        <v>149</v>
      </c>
      <c r="E993" s="260" t="s">
        <v>1199</v>
      </c>
      <c r="F993" s="261" t="s">
        <v>1200</v>
      </c>
      <c r="G993" s="262" t="s">
        <v>157</v>
      </c>
      <c r="H993" s="263">
        <v>4</v>
      </c>
      <c r="I993" s="264"/>
      <c r="J993" s="265">
        <f>ROUND(I993*H993,2)</f>
        <v>0</v>
      </c>
      <c r="K993" s="266"/>
      <c r="L993" s="267"/>
      <c r="M993" s="268" t="s">
        <v>1</v>
      </c>
      <c r="N993" s="269" t="s">
        <v>39</v>
      </c>
      <c r="O993" s="91"/>
      <c r="P993" s="222">
        <f>O993*H993</f>
        <v>0</v>
      </c>
      <c r="Q993" s="222">
        <v>0.00048000000000000001</v>
      </c>
      <c r="R993" s="222">
        <f>Q993*H993</f>
        <v>0.0019200000000000001</v>
      </c>
      <c r="S993" s="222">
        <v>0</v>
      </c>
      <c r="T993" s="223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224" t="s">
        <v>332</v>
      </c>
      <c r="AT993" s="224" t="s">
        <v>149</v>
      </c>
      <c r="AU993" s="224" t="s">
        <v>143</v>
      </c>
      <c r="AY993" s="17" t="s">
        <v>135</v>
      </c>
      <c r="BE993" s="225">
        <f>IF(N993="základní",J993,0)</f>
        <v>0</v>
      </c>
      <c r="BF993" s="225">
        <f>IF(N993="snížená",J993,0)</f>
        <v>0</v>
      </c>
      <c r="BG993" s="225">
        <f>IF(N993="zákl. přenesená",J993,0)</f>
        <v>0</v>
      </c>
      <c r="BH993" s="225">
        <f>IF(N993="sníž. přenesená",J993,0)</f>
        <v>0</v>
      </c>
      <c r="BI993" s="225">
        <f>IF(N993="nulová",J993,0)</f>
        <v>0</v>
      </c>
      <c r="BJ993" s="17" t="s">
        <v>143</v>
      </c>
      <c r="BK993" s="225">
        <f>ROUND(I993*H993,2)</f>
        <v>0</v>
      </c>
      <c r="BL993" s="17" t="s">
        <v>253</v>
      </c>
      <c r="BM993" s="224" t="s">
        <v>1201</v>
      </c>
    </row>
    <row r="994" s="14" customFormat="1">
      <c r="A994" s="14"/>
      <c r="B994" s="237"/>
      <c r="C994" s="238"/>
      <c r="D994" s="228" t="s">
        <v>145</v>
      </c>
      <c r="E994" s="239" t="s">
        <v>1</v>
      </c>
      <c r="F994" s="240" t="s">
        <v>142</v>
      </c>
      <c r="G994" s="238"/>
      <c r="H994" s="241">
        <v>4</v>
      </c>
      <c r="I994" s="242"/>
      <c r="J994" s="238"/>
      <c r="K994" s="238"/>
      <c r="L994" s="243"/>
      <c r="M994" s="244"/>
      <c r="N994" s="245"/>
      <c r="O994" s="245"/>
      <c r="P994" s="245"/>
      <c r="Q994" s="245"/>
      <c r="R994" s="245"/>
      <c r="S994" s="245"/>
      <c r="T994" s="246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47" t="s">
        <v>145</v>
      </c>
      <c r="AU994" s="247" t="s">
        <v>143</v>
      </c>
      <c r="AV994" s="14" t="s">
        <v>143</v>
      </c>
      <c r="AW994" s="14" t="s">
        <v>30</v>
      </c>
      <c r="AX994" s="14" t="s">
        <v>78</v>
      </c>
      <c r="AY994" s="247" t="s">
        <v>135</v>
      </c>
    </row>
    <row r="995" s="2" customFormat="1" ht="37.8" customHeight="1">
      <c r="A995" s="38"/>
      <c r="B995" s="39"/>
      <c r="C995" s="212" t="s">
        <v>1202</v>
      </c>
      <c r="D995" s="212" t="s">
        <v>138</v>
      </c>
      <c r="E995" s="213" t="s">
        <v>1203</v>
      </c>
      <c r="F995" s="214" t="s">
        <v>1204</v>
      </c>
      <c r="G995" s="215" t="s">
        <v>157</v>
      </c>
      <c r="H995" s="216">
        <v>2</v>
      </c>
      <c r="I995" s="217"/>
      <c r="J995" s="218">
        <f>ROUND(I995*H995,2)</f>
        <v>0</v>
      </c>
      <c r="K995" s="219"/>
      <c r="L995" s="44"/>
      <c r="M995" s="220" t="s">
        <v>1</v>
      </c>
      <c r="N995" s="221" t="s">
        <v>39</v>
      </c>
      <c r="O995" s="91"/>
      <c r="P995" s="222">
        <f>O995*H995</f>
        <v>0</v>
      </c>
      <c r="Q995" s="222">
        <v>0</v>
      </c>
      <c r="R995" s="222">
        <f>Q995*H995</f>
        <v>0</v>
      </c>
      <c r="S995" s="222">
        <v>0.00080000000000000004</v>
      </c>
      <c r="T995" s="223">
        <f>S995*H995</f>
        <v>0.0016000000000000001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224" t="s">
        <v>253</v>
      </c>
      <c r="AT995" s="224" t="s">
        <v>138</v>
      </c>
      <c r="AU995" s="224" t="s">
        <v>143</v>
      </c>
      <c r="AY995" s="17" t="s">
        <v>135</v>
      </c>
      <c r="BE995" s="225">
        <f>IF(N995="základní",J995,0)</f>
        <v>0</v>
      </c>
      <c r="BF995" s="225">
        <f>IF(N995="snížená",J995,0)</f>
        <v>0</v>
      </c>
      <c r="BG995" s="225">
        <f>IF(N995="zákl. přenesená",J995,0)</f>
        <v>0</v>
      </c>
      <c r="BH995" s="225">
        <f>IF(N995="sníž. přenesená",J995,0)</f>
        <v>0</v>
      </c>
      <c r="BI995" s="225">
        <f>IF(N995="nulová",J995,0)</f>
        <v>0</v>
      </c>
      <c r="BJ995" s="17" t="s">
        <v>143</v>
      </c>
      <c r="BK995" s="225">
        <f>ROUND(I995*H995,2)</f>
        <v>0</v>
      </c>
      <c r="BL995" s="17" t="s">
        <v>253</v>
      </c>
      <c r="BM995" s="224" t="s">
        <v>1205</v>
      </c>
    </row>
    <row r="996" s="13" customFormat="1">
      <c r="A996" s="13"/>
      <c r="B996" s="226"/>
      <c r="C996" s="227"/>
      <c r="D996" s="228" t="s">
        <v>145</v>
      </c>
      <c r="E996" s="229" t="s">
        <v>1</v>
      </c>
      <c r="F996" s="230" t="s">
        <v>996</v>
      </c>
      <c r="G996" s="227"/>
      <c r="H996" s="229" t="s">
        <v>1</v>
      </c>
      <c r="I996" s="231"/>
      <c r="J996" s="227"/>
      <c r="K996" s="227"/>
      <c r="L996" s="232"/>
      <c r="M996" s="233"/>
      <c r="N996" s="234"/>
      <c r="O996" s="234"/>
      <c r="P996" s="234"/>
      <c r="Q996" s="234"/>
      <c r="R996" s="234"/>
      <c r="S996" s="234"/>
      <c r="T996" s="235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6" t="s">
        <v>145</v>
      </c>
      <c r="AU996" s="236" t="s">
        <v>143</v>
      </c>
      <c r="AV996" s="13" t="s">
        <v>78</v>
      </c>
      <c r="AW996" s="13" t="s">
        <v>30</v>
      </c>
      <c r="AX996" s="13" t="s">
        <v>73</v>
      </c>
      <c r="AY996" s="236" t="s">
        <v>135</v>
      </c>
    </row>
    <row r="997" s="14" customFormat="1">
      <c r="A997" s="14"/>
      <c r="B997" s="237"/>
      <c r="C997" s="238"/>
      <c r="D997" s="228" t="s">
        <v>145</v>
      </c>
      <c r="E997" s="239" t="s">
        <v>1</v>
      </c>
      <c r="F997" s="240" t="s">
        <v>143</v>
      </c>
      <c r="G997" s="238"/>
      <c r="H997" s="241">
        <v>2</v>
      </c>
      <c r="I997" s="242"/>
      <c r="J997" s="238"/>
      <c r="K997" s="238"/>
      <c r="L997" s="243"/>
      <c r="M997" s="244"/>
      <c r="N997" s="245"/>
      <c r="O997" s="245"/>
      <c r="P997" s="245"/>
      <c r="Q997" s="245"/>
      <c r="R997" s="245"/>
      <c r="S997" s="245"/>
      <c r="T997" s="246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7" t="s">
        <v>145</v>
      </c>
      <c r="AU997" s="247" t="s">
        <v>143</v>
      </c>
      <c r="AV997" s="14" t="s">
        <v>143</v>
      </c>
      <c r="AW997" s="14" t="s">
        <v>30</v>
      </c>
      <c r="AX997" s="14" t="s">
        <v>73</v>
      </c>
      <c r="AY997" s="247" t="s">
        <v>135</v>
      </c>
    </row>
    <row r="998" s="15" customFormat="1">
      <c r="A998" s="15"/>
      <c r="B998" s="248"/>
      <c r="C998" s="249"/>
      <c r="D998" s="228" t="s">
        <v>145</v>
      </c>
      <c r="E998" s="250" t="s">
        <v>1</v>
      </c>
      <c r="F998" s="251" t="s">
        <v>148</v>
      </c>
      <c r="G998" s="249"/>
      <c r="H998" s="252">
        <v>2</v>
      </c>
      <c r="I998" s="253"/>
      <c r="J998" s="249"/>
      <c r="K998" s="249"/>
      <c r="L998" s="254"/>
      <c r="M998" s="255"/>
      <c r="N998" s="256"/>
      <c r="O998" s="256"/>
      <c r="P998" s="256"/>
      <c r="Q998" s="256"/>
      <c r="R998" s="256"/>
      <c r="S998" s="256"/>
      <c r="T998" s="257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58" t="s">
        <v>145</v>
      </c>
      <c r="AU998" s="258" t="s">
        <v>143</v>
      </c>
      <c r="AV998" s="15" t="s">
        <v>142</v>
      </c>
      <c r="AW998" s="15" t="s">
        <v>30</v>
      </c>
      <c r="AX998" s="15" t="s">
        <v>78</v>
      </c>
      <c r="AY998" s="258" t="s">
        <v>135</v>
      </c>
    </row>
    <row r="999" s="2" customFormat="1" ht="44.25" customHeight="1">
      <c r="A999" s="38"/>
      <c r="B999" s="39"/>
      <c r="C999" s="212" t="s">
        <v>1206</v>
      </c>
      <c r="D999" s="212" t="s">
        <v>138</v>
      </c>
      <c r="E999" s="213" t="s">
        <v>1207</v>
      </c>
      <c r="F999" s="214" t="s">
        <v>1208</v>
      </c>
      <c r="G999" s="215" t="s">
        <v>157</v>
      </c>
      <c r="H999" s="216">
        <v>2</v>
      </c>
      <c r="I999" s="217"/>
      <c r="J999" s="218">
        <f>ROUND(I999*H999,2)</f>
        <v>0</v>
      </c>
      <c r="K999" s="219"/>
      <c r="L999" s="44"/>
      <c r="M999" s="220" t="s">
        <v>1</v>
      </c>
      <c r="N999" s="221" t="s">
        <v>39</v>
      </c>
      <c r="O999" s="91"/>
      <c r="P999" s="222">
        <f>O999*H999</f>
        <v>0</v>
      </c>
      <c r="Q999" s="222">
        <v>0</v>
      </c>
      <c r="R999" s="222">
        <f>Q999*H999</f>
        <v>0</v>
      </c>
      <c r="S999" s="222">
        <v>0.00080000000000000004</v>
      </c>
      <c r="T999" s="223">
        <f>S999*H999</f>
        <v>0.0016000000000000001</v>
      </c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R999" s="224" t="s">
        <v>253</v>
      </c>
      <c r="AT999" s="224" t="s">
        <v>138</v>
      </c>
      <c r="AU999" s="224" t="s">
        <v>143</v>
      </c>
      <c r="AY999" s="17" t="s">
        <v>135</v>
      </c>
      <c r="BE999" s="225">
        <f>IF(N999="základní",J999,0)</f>
        <v>0</v>
      </c>
      <c r="BF999" s="225">
        <f>IF(N999="snížená",J999,0)</f>
        <v>0</v>
      </c>
      <c r="BG999" s="225">
        <f>IF(N999="zákl. přenesená",J999,0)</f>
        <v>0</v>
      </c>
      <c r="BH999" s="225">
        <f>IF(N999="sníž. přenesená",J999,0)</f>
        <v>0</v>
      </c>
      <c r="BI999" s="225">
        <f>IF(N999="nulová",J999,0)</f>
        <v>0</v>
      </c>
      <c r="BJ999" s="17" t="s">
        <v>143</v>
      </c>
      <c r="BK999" s="225">
        <f>ROUND(I999*H999,2)</f>
        <v>0</v>
      </c>
      <c r="BL999" s="17" t="s">
        <v>253</v>
      </c>
      <c r="BM999" s="224" t="s">
        <v>1209</v>
      </c>
    </row>
    <row r="1000" s="13" customFormat="1">
      <c r="A1000" s="13"/>
      <c r="B1000" s="226"/>
      <c r="C1000" s="227"/>
      <c r="D1000" s="228" t="s">
        <v>145</v>
      </c>
      <c r="E1000" s="229" t="s">
        <v>1</v>
      </c>
      <c r="F1000" s="230" t="s">
        <v>344</v>
      </c>
      <c r="G1000" s="227"/>
      <c r="H1000" s="229" t="s">
        <v>1</v>
      </c>
      <c r="I1000" s="231"/>
      <c r="J1000" s="227"/>
      <c r="K1000" s="227"/>
      <c r="L1000" s="232"/>
      <c r="M1000" s="233"/>
      <c r="N1000" s="234"/>
      <c r="O1000" s="234"/>
      <c r="P1000" s="234"/>
      <c r="Q1000" s="234"/>
      <c r="R1000" s="234"/>
      <c r="S1000" s="234"/>
      <c r="T1000" s="235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6" t="s">
        <v>145</v>
      </c>
      <c r="AU1000" s="236" t="s">
        <v>143</v>
      </c>
      <c r="AV1000" s="13" t="s">
        <v>78</v>
      </c>
      <c r="AW1000" s="13" t="s">
        <v>30</v>
      </c>
      <c r="AX1000" s="13" t="s">
        <v>73</v>
      </c>
      <c r="AY1000" s="236" t="s">
        <v>135</v>
      </c>
    </row>
    <row r="1001" s="14" customFormat="1">
      <c r="A1001" s="14"/>
      <c r="B1001" s="237"/>
      <c r="C1001" s="238"/>
      <c r="D1001" s="228" t="s">
        <v>145</v>
      </c>
      <c r="E1001" s="239" t="s">
        <v>1</v>
      </c>
      <c r="F1001" s="240" t="s">
        <v>78</v>
      </c>
      <c r="G1001" s="238"/>
      <c r="H1001" s="241">
        <v>1</v>
      </c>
      <c r="I1001" s="242"/>
      <c r="J1001" s="238"/>
      <c r="K1001" s="238"/>
      <c r="L1001" s="243"/>
      <c r="M1001" s="244"/>
      <c r="N1001" s="245"/>
      <c r="O1001" s="245"/>
      <c r="P1001" s="245"/>
      <c r="Q1001" s="245"/>
      <c r="R1001" s="245"/>
      <c r="S1001" s="245"/>
      <c r="T1001" s="246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47" t="s">
        <v>145</v>
      </c>
      <c r="AU1001" s="247" t="s">
        <v>143</v>
      </c>
      <c r="AV1001" s="14" t="s">
        <v>143</v>
      </c>
      <c r="AW1001" s="14" t="s">
        <v>30</v>
      </c>
      <c r="AX1001" s="14" t="s">
        <v>73</v>
      </c>
      <c r="AY1001" s="247" t="s">
        <v>135</v>
      </c>
    </row>
    <row r="1002" s="13" customFormat="1">
      <c r="A1002" s="13"/>
      <c r="B1002" s="226"/>
      <c r="C1002" s="227"/>
      <c r="D1002" s="228" t="s">
        <v>145</v>
      </c>
      <c r="E1002" s="229" t="s">
        <v>1</v>
      </c>
      <c r="F1002" s="230" t="s">
        <v>354</v>
      </c>
      <c r="G1002" s="227"/>
      <c r="H1002" s="229" t="s">
        <v>1</v>
      </c>
      <c r="I1002" s="231"/>
      <c r="J1002" s="227"/>
      <c r="K1002" s="227"/>
      <c r="L1002" s="232"/>
      <c r="M1002" s="233"/>
      <c r="N1002" s="234"/>
      <c r="O1002" s="234"/>
      <c r="P1002" s="234"/>
      <c r="Q1002" s="234"/>
      <c r="R1002" s="234"/>
      <c r="S1002" s="234"/>
      <c r="T1002" s="235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6" t="s">
        <v>145</v>
      </c>
      <c r="AU1002" s="236" t="s">
        <v>143</v>
      </c>
      <c r="AV1002" s="13" t="s">
        <v>78</v>
      </c>
      <c r="AW1002" s="13" t="s">
        <v>30</v>
      </c>
      <c r="AX1002" s="13" t="s">
        <v>73</v>
      </c>
      <c r="AY1002" s="236" t="s">
        <v>135</v>
      </c>
    </row>
    <row r="1003" s="14" customFormat="1">
      <c r="A1003" s="14"/>
      <c r="B1003" s="237"/>
      <c r="C1003" s="238"/>
      <c r="D1003" s="228" t="s">
        <v>145</v>
      </c>
      <c r="E1003" s="239" t="s">
        <v>1</v>
      </c>
      <c r="F1003" s="240" t="s">
        <v>78</v>
      </c>
      <c r="G1003" s="238"/>
      <c r="H1003" s="241">
        <v>1</v>
      </c>
      <c r="I1003" s="242"/>
      <c r="J1003" s="238"/>
      <c r="K1003" s="238"/>
      <c r="L1003" s="243"/>
      <c r="M1003" s="244"/>
      <c r="N1003" s="245"/>
      <c r="O1003" s="245"/>
      <c r="P1003" s="245"/>
      <c r="Q1003" s="245"/>
      <c r="R1003" s="245"/>
      <c r="S1003" s="245"/>
      <c r="T1003" s="246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7" t="s">
        <v>145</v>
      </c>
      <c r="AU1003" s="247" t="s">
        <v>143</v>
      </c>
      <c r="AV1003" s="14" t="s">
        <v>143</v>
      </c>
      <c r="AW1003" s="14" t="s">
        <v>30</v>
      </c>
      <c r="AX1003" s="14" t="s">
        <v>73</v>
      </c>
      <c r="AY1003" s="247" t="s">
        <v>135</v>
      </c>
    </row>
    <row r="1004" s="15" customFormat="1">
      <c r="A1004" s="15"/>
      <c r="B1004" s="248"/>
      <c r="C1004" s="249"/>
      <c r="D1004" s="228" t="s">
        <v>145</v>
      </c>
      <c r="E1004" s="250" t="s">
        <v>1</v>
      </c>
      <c r="F1004" s="251" t="s">
        <v>148</v>
      </c>
      <c r="G1004" s="249"/>
      <c r="H1004" s="252">
        <v>2</v>
      </c>
      <c r="I1004" s="253"/>
      <c r="J1004" s="249"/>
      <c r="K1004" s="249"/>
      <c r="L1004" s="254"/>
      <c r="M1004" s="255"/>
      <c r="N1004" s="256"/>
      <c r="O1004" s="256"/>
      <c r="P1004" s="256"/>
      <c r="Q1004" s="256"/>
      <c r="R1004" s="256"/>
      <c r="S1004" s="256"/>
      <c r="T1004" s="257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T1004" s="258" t="s">
        <v>145</v>
      </c>
      <c r="AU1004" s="258" t="s">
        <v>143</v>
      </c>
      <c r="AV1004" s="15" t="s">
        <v>142</v>
      </c>
      <c r="AW1004" s="15" t="s">
        <v>30</v>
      </c>
      <c r="AX1004" s="15" t="s">
        <v>78</v>
      </c>
      <c r="AY1004" s="258" t="s">
        <v>135</v>
      </c>
    </row>
    <row r="1005" s="2" customFormat="1" ht="33" customHeight="1">
      <c r="A1005" s="38"/>
      <c r="B1005" s="39"/>
      <c r="C1005" s="212" t="s">
        <v>1210</v>
      </c>
      <c r="D1005" s="212" t="s">
        <v>138</v>
      </c>
      <c r="E1005" s="213" t="s">
        <v>1211</v>
      </c>
      <c r="F1005" s="214" t="s">
        <v>1212</v>
      </c>
      <c r="G1005" s="215" t="s">
        <v>157</v>
      </c>
      <c r="H1005" s="216">
        <v>1</v>
      </c>
      <c r="I1005" s="217"/>
      <c r="J1005" s="218">
        <f>ROUND(I1005*H1005,2)</f>
        <v>0</v>
      </c>
      <c r="K1005" s="219"/>
      <c r="L1005" s="44"/>
      <c r="M1005" s="220" t="s">
        <v>1</v>
      </c>
      <c r="N1005" s="221" t="s">
        <v>39</v>
      </c>
      <c r="O1005" s="91"/>
      <c r="P1005" s="222">
        <f>O1005*H1005</f>
        <v>0</v>
      </c>
      <c r="Q1005" s="222">
        <v>0</v>
      </c>
      <c r="R1005" s="222">
        <f>Q1005*H1005</f>
        <v>0</v>
      </c>
      <c r="S1005" s="222">
        <v>0</v>
      </c>
      <c r="T1005" s="223">
        <f>S1005*H1005</f>
        <v>0</v>
      </c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R1005" s="224" t="s">
        <v>253</v>
      </c>
      <c r="AT1005" s="224" t="s">
        <v>138</v>
      </c>
      <c r="AU1005" s="224" t="s">
        <v>143</v>
      </c>
      <c r="AY1005" s="17" t="s">
        <v>135</v>
      </c>
      <c r="BE1005" s="225">
        <f>IF(N1005="základní",J1005,0)</f>
        <v>0</v>
      </c>
      <c r="BF1005" s="225">
        <f>IF(N1005="snížená",J1005,0)</f>
        <v>0</v>
      </c>
      <c r="BG1005" s="225">
        <f>IF(N1005="zákl. přenesená",J1005,0)</f>
        <v>0</v>
      </c>
      <c r="BH1005" s="225">
        <f>IF(N1005="sníž. přenesená",J1005,0)</f>
        <v>0</v>
      </c>
      <c r="BI1005" s="225">
        <f>IF(N1005="nulová",J1005,0)</f>
        <v>0</v>
      </c>
      <c r="BJ1005" s="17" t="s">
        <v>143</v>
      </c>
      <c r="BK1005" s="225">
        <f>ROUND(I1005*H1005,2)</f>
        <v>0</v>
      </c>
      <c r="BL1005" s="17" t="s">
        <v>253</v>
      </c>
      <c r="BM1005" s="224" t="s">
        <v>1213</v>
      </c>
    </row>
    <row r="1006" s="13" customFormat="1">
      <c r="A1006" s="13"/>
      <c r="B1006" s="226"/>
      <c r="C1006" s="227"/>
      <c r="D1006" s="228" t="s">
        <v>145</v>
      </c>
      <c r="E1006" s="229" t="s">
        <v>1</v>
      </c>
      <c r="F1006" s="230" t="s">
        <v>344</v>
      </c>
      <c r="G1006" s="227"/>
      <c r="H1006" s="229" t="s">
        <v>1</v>
      </c>
      <c r="I1006" s="231"/>
      <c r="J1006" s="227"/>
      <c r="K1006" s="227"/>
      <c r="L1006" s="232"/>
      <c r="M1006" s="233"/>
      <c r="N1006" s="234"/>
      <c r="O1006" s="234"/>
      <c r="P1006" s="234"/>
      <c r="Q1006" s="234"/>
      <c r="R1006" s="234"/>
      <c r="S1006" s="234"/>
      <c r="T1006" s="235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6" t="s">
        <v>145</v>
      </c>
      <c r="AU1006" s="236" t="s">
        <v>143</v>
      </c>
      <c r="AV1006" s="13" t="s">
        <v>78</v>
      </c>
      <c r="AW1006" s="13" t="s">
        <v>30</v>
      </c>
      <c r="AX1006" s="13" t="s">
        <v>73</v>
      </c>
      <c r="AY1006" s="236" t="s">
        <v>135</v>
      </c>
    </row>
    <row r="1007" s="14" customFormat="1">
      <c r="A1007" s="14"/>
      <c r="B1007" s="237"/>
      <c r="C1007" s="238"/>
      <c r="D1007" s="228" t="s">
        <v>145</v>
      </c>
      <c r="E1007" s="239" t="s">
        <v>1</v>
      </c>
      <c r="F1007" s="240" t="s">
        <v>78</v>
      </c>
      <c r="G1007" s="238"/>
      <c r="H1007" s="241">
        <v>1</v>
      </c>
      <c r="I1007" s="242"/>
      <c r="J1007" s="238"/>
      <c r="K1007" s="238"/>
      <c r="L1007" s="243"/>
      <c r="M1007" s="244"/>
      <c r="N1007" s="245"/>
      <c r="O1007" s="245"/>
      <c r="P1007" s="245"/>
      <c r="Q1007" s="245"/>
      <c r="R1007" s="245"/>
      <c r="S1007" s="245"/>
      <c r="T1007" s="24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7" t="s">
        <v>145</v>
      </c>
      <c r="AU1007" s="247" t="s">
        <v>143</v>
      </c>
      <c r="AV1007" s="14" t="s">
        <v>143</v>
      </c>
      <c r="AW1007" s="14" t="s">
        <v>30</v>
      </c>
      <c r="AX1007" s="14" t="s">
        <v>73</v>
      </c>
      <c r="AY1007" s="247" t="s">
        <v>135</v>
      </c>
    </row>
    <row r="1008" s="15" customFormat="1">
      <c r="A1008" s="15"/>
      <c r="B1008" s="248"/>
      <c r="C1008" s="249"/>
      <c r="D1008" s="228" t="s">
        <v>145</v>
      </c>
      <c r="E1008" s="250" t="s">
        <v>1</v>
      </c>
      <c r="F1008" s="251" t="s">
        <v>148</v>
      </c>
      <c r="G1008" s="249"/>
      <c r="H1008" s="252">
        <v>1</v>
      </c>
      <c r="I1008" s="253"/>
      <c r="J1008" s="249"/>
      <c r="K1008" s="249"/>
      <c r="L1008" s="254"/>
      <c r="M1008" s="255"/>
      <c r="N1008" s="256"/>
      <c r="O1008" s="256"/>
      <c r="P1008" s="256"/>
      <c r="Q1008" s="256"/>
      <c r="R1008" s="256"/>
      <c r="S1008" s="256"/>
      <c r="T1008" s="257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58" t="s">
        <v>145</v>
      </c>
      <c r="AU1008" s="258" t="s">
        <v>143</v>
      </c>
      <c r="AV1008" s="15" t="s">
        <v>142</v>
      </c>
      <c r="AW1008" s="15" t="s">
        <v>30</v>
      </c>
      <c r="AX1008" s="15" t="s">
        <v>78</v>
      </c>
      <c r="AY1008" s="258" t="s">
        <v>135</v>
      </c>
    </row>
    <row r="1009" s="2" customFormat="1" ht="24.15" customHeight="1">
      <c r="A1009" s="38"/>
      <c r="B1009" s="39"/>
      <c r="C1009" s="259" t="s">
        <v>1214</v>
      </c>
      <c r="D1009" s="259" t="s">
        <v>149</v>
      </c>
      <c r="E1009" s="260" t="s">
        <v>1215</v>
      </c>
      <c r="F1009" s="261" t="s">
        <v>1216</v>
      </c>
      <c r="G1009" s="262" t="s">
        <v>157</v>
      </c>
      <c r="H1009" s="263">
        <v>1</v>
      </c>
      <c r="I1009" s="264"/>
      <c r="J1009" s="265">
        <f>ROUND(I1009*H1009,2)</f>
        <v>0</v>
      </c>
      <c r="K1009" s="266"/>
      <c r="L1009" s="267"/>
      <c r="M1009" s="268" t="s">
        <v>1</v>
      </c>
      <c r="N1009" s="269" t="s">
        <v>39</v>
      </c>
      <c r="O1009" s="91"/>
      <c r="P1009" s="222">
        <f>O1009*H1009</f>
        <v>0</v>
      </c>
      <c r="Q1009" s="222">
        <v>0.00031</v>
      </c>
      <c r="R1009" s="222">
        <f>Q1009*H1009</f>
        <v>0.00031</v>
      </c>
      <c r="S1009" s="222">
        <v>0</v>
      </c>
      <c r="T1009" s="223">
        <f>S1009*H1009</f>
        <v>0</v>
      </c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224" t="s">
        <v>332</v>
      </c>
      <c r="AT1009" s="224" t="s">
        <v>149</v>
      </c>
      <c r="AU1009" s="224" t="s">
        <v>143</v>
      </c>
      <c r="AY1009" s="17" t="s">
        <v>135</v>
      </c>
      <c r="BE1009" s="225">
        <f>IF(N1009="základní",J1009,0)</f>
        <v>0</v>
      </c>
      <c r="BF1009" s="225">
        <f>IF(N1009="snížená",J1009,0)</f>
        <v>0</v>
      </c>
      <c r="BG1009" s="225">
        <f>IF(N1009="zákl. přenesená",J1009,0)</f>
        <v>0</v>
      </c>
      <c r="BH1009" s="225">
        <f>IF(N1009="sníž. přenesená",J1009,0)</f>
        <v>0</v>
      </c>
      <c r="BI1009" s="225">
        <f>IF(N1009="nulová",J1009,0)</f>
        <v>0</v>
      </c>
      <c r="BJ1009" s="17" t="s">
        <v>143</v>
      </c>
      <c r="BK1009" s="225">
        <f>ROUND(I1009*H1009,2)</f>
        <v>0</v>
      </c>
      <c r="BL1009" s="17" t="s">
        <v>253</v>
      </c>
      <c r="BM1009" s="224" t="s">
        <v>1217</v>
      </c>
    </row>
    <row r="1010" s="14" customFormat="1">
      <c r="A1010" s="14"/>
      <c r="B1010" s="237"/>
      <c r="C1010" s="238"/>
      <c r="D1010" s="228" t="s">
        <v>145</v>
      </c>
      <c r="E1010" s="239" t="s">
        <v>1</v>
      </c>
      <c r="F1010" s="240" t="s">
        <v>78</v>
      </c>
      <c r="G1010" s="238"/>
      <c r="H1010" s="241">
        <v>1</v>
      </c>
      <c r="I1010" s="242"/>
      <c r="J1010" s="238"/>
      <c r="K1010" s="238"/>
      <c r="L1010" s="243"/>
      <c r="M1010" s="244"/>
      <c r="N1010" s="245"/>
      <c r="O1010" s="245"/>
      <c r="P1010" s="245"/>
      <c r="Q1010" s="245"/>
      <c r="R1010" s="245"/>
      <c r="S1010" s="245"/>
      <c r="T1010" s="246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47" t="s">
        <v>145</v>
      </c>
      <c r="AU1010" s="247" t="s">
        <v>143</v>
      </c>
      <c r="AV1010" s="14" t="s">
        <v>143</v>
      </c>
      <c r="AW1010" s="14" t="s">
        <v>30</v>
      </c>
      <c r="AX1010" s="14" t="s">
        <v>78</v>
      </c>
      <c r="AY1010" s="247" t="s">
        <v>135</v>
      </c>
    </row>
    <row r="1011" s="2" customFormat="1" ht="33" customHeight="1">
      <c r="A1011" s="38"/>
      <c r="B1011" s="39"/>
      <c r="C1011" s="212" t="s">
        <v>1218</v>
      </c>
      <c r="D1011" s="212" t="s">
        <v>138</v>
      </c>
      <c r="E1011" s="213" t="s">
        <v>1219</v>
      </c>
      <c r="F1011" s="214" t="s">
        <v>1220</v>
      </c>
      <c r="G1011" s="215" t="s">
        <v>328</v>
      </c>
      <c r="H1011" s="216">
        <v>60</v>
      </c>
      <c r="I1011" s="217"/>
      <c r="J1011" s="218">
        <f>ROUND(I1011*H1011,2)</f>
        <v>0</v>
      </c>
      <c r="K1011" s="219"/>
      <c r="L1011" s="44"/>
      <c r="M1011" s="220" t="s">
        <v>1</v>
      </c>
      <c r="N1011" s="221" t="s">
        <v>39</v>
      </c>
      <c r="O1011" s="91"/>
      <c r="P1011" s="222">
        <f>O1011*H1011</f>
        <v>0</v>
      </c>
      <c r="Q1011" s="222">
        <v>0</v>
      </c>
      <c r="R1011" s="222">
        <f>Q1011*H1011</f>
        <v>0</v>
      </c>
      <c r="S1011" s="222">
        <v>0</v>
      </c>
      <c r="T1011" s="223">
        <f>S1011*H1011</f>
        <v>0</v>
      </c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R1011" s="224" t="s">
        <v>253</v>
      </c>
      <c r="AT1011" s="224" t="s">
        <v>138</v>
      </c>
      <c r="AU1011" s="224" t="s">
        <v>143</v>
      </c>
      <c r="AY1011" s="17" t="s">
        <v>135</v>
      </c>
      <c r="BE1011" s="225">
        <f>IF(N1011="základní",J1011,0)</f>
        <v>0</v>
      </c>
      <c r="BF1011" s="225">
        <f>IF(N1011="snížená",J1011,0)</f>
        <v>0</v>
      </c>
      <c r="BG1011" s="225">
        <f>IF(N1011="zákl. přenesená",J1011,0)</f>
        <v>0</v>
      </c>
      <c r="BH1011" s="225">
        <f>IF(N1011="sníž. přenesená",J1011,0)</f>
        <v>0</v>
      </c>
      <c r="BI1011" s="225">
        <f>IF(N1011="nulová",J1011,0)</f>
        <v>0</v>
      </c>
      <c r="BJ1011" s="17" t="s">
        <v>143</v>
      </c>
      <c r="BK1011" s="225">
        <f>ROUND(I1011*H1011,2)</f>
        <v>0</v>
      </c>
      <c r="BL1011" s="17" t="s">
        <v>253</v>
      </c>
      <c r="BM1011" s="224" t="s">
        <v>1221</v>
      </c>
    </row>
    <row r="1012" s="13" customFormat="1">
      <c r="A1012" s="13"/>
      <c r="B1012" s="226"/>
      <c r="C1012" s="227"/>
      <c r="D1012" s="228" t="s">
        <v>145</v>
      </c>
      <c r="E1012" s="229" t="s">
        <v>1</v>
      </c>
      <c r="F1012" s="230" t="s">
        <v>1222</v>
      </c>
      <c r="G1012" s="227"/>
      <c r="H1012" s="229" t="s">
        <v>1</v>
      </c>
      <c r="I1012" s="231"/>
      <c r="J1012" s="227"/>
      <c r="K1012" s="227"/>
      <c r="L1012" s="232"/>
      <c r="M1012" s="233"/>
      <c r="N1012" s="234"/>
      <c r="O1012" s="234"/>
      <c r="P1012" s="234"/>
      <c r="Q1012" s="234"/>
      <c r="R1012" s="234"/>
      <c r="S1012" s="234"/>
      <c r="T1012" s="235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6" t="s">
        <v>145</v>
      </c>
      <c r="AU1012" s="236" t="s">
        <v>143</v>
      </c>
      <c r="AV1012" s="13" t="s">
        <v>78</v>
      </c>
      <c r="AW1012" s="13" t="s">
        <v>30</v>
      </c>
      <c r="AX1012" s="13" t="s">
        <v>73</v>
      </c>
      <c r="AY1012" s="236" t="s">
        <v>135</v>
      </c>
    </row>
    <row r="1013" s="14" customFormat="1">
      <c r="A1013" s="14"/>
      <c r="B1013" s="237"/>
      <c r="C1013" s="238"/>
      <c r="D1013" s="228" t="s">
        <v>145</v>
      </c>
      <c r="E1013" s="239" t="s">
        <v>1</v>
      </c>
      <c r="F1013" s="240" t="s">
        <v>485</v>
      </c>
      <c r="G1013" s="238"/>
      <c r="H1013" s="241">
        <v>60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7" t="s">
        <v>145</v>
      </c>
      <c r="AU1013" s="247" t="s">
        <v>143</v>
      </c>
      <c r="AV1013" s="14" t="s">
        <v>143</v>
      </c>
      <c r="AW1013" s="14" t="s">
        <v>30</v>
      </c>
      <c r="AX1013" s="14" t="s">
        <v>78</v>
      </c>
      <c r="AY1013" s="247" t="s">
        <v>135</v>
      </c>
    </row>
    <row r="1014" s="2" customFormat="1" ht="24.15" customHeight="1">
      <c r="A1014" s="38"/>
      <c r="B1014" s="39"/>
      <c r="C1014" s="259" t="s">
        <v>1223</v>
      </c>
      <c r="D1014" s="259" t="s">
        <v>149</v>
      </c>
      <c r="E1014" s="260" t="s">
        <v>1224</v>
      </c>
      <c r="F1014" s="261" t="s">
        <v>1225</v>
      </c>
      <c r="G1014" s="262" t="s">
        <v>328</v>
      </c>
      <c r="H1014" s="263">
        <v>60</v>
      </c>
      <c r="I1014" s="264"/>
      <c r="J1014" s="265">
        <f>ROUND(I1014*H1014,2)</f>
        <v>0</v>
      </c>
      <c r="K1014" s="266"/>
      <c r="L1014" s="267"/>
      <c r="M1014" s="268" t="s">
        <v>1</v>
      </c>
      <c r="N1014" s="269" t="s">
        <v>39</v>
      </c>
      <c r="O1014" s="91"/>
      <c r="P1014" s="222">
        <f>O1014*H1014</f>
        <v>0</v>
      </c>
      <c r="Q1014" s="222">
        <v>8.0000000000000007E-05</v>
      </c>
      <c r="R1014" s="222">
        <f>Q1014*H1014</f>
        <v>0.0048000000000000004</v>
      </c>
      <c r="S1014" s="222">
        <v>0</v>
      </c>
      <c r="T1014" s="223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4" t="s">
        <v>332</v>
      </c>
      <c r="AT1014" s="224" t="s">
        <v>149</v>
      </c>
      <c r="AU1014" s="224" t="s">
        <v>143</v>
      </c>
      <c r="AY1014" s="17" t="s">
        <v>135</v>
      </c>
      <c r="BE1014" s="225">
        <f>IF(N1014="základní",J1014,0)</f>
        <v>0</v>
      </c>
      <c r="BF1014" s="225">
        <f>IF(N1014="snížená",J1014,0)</f>
        <v>0</v>
      </c>
      <c r="BG1014" s="225">
        <f>IF(N1014="zákl. přenesená",J1014,0)</f>
        <v>0</v>
      </c>
      <c r="BH1014" s="225">
        <f>IF(N1014="sníž. přenesená",J1014,0)</f>
        <v>0</v>
      </c>
      <c r="BI1014" s="225">
        <f>IF(N1014="nulová",J1014,0)</f>
        <v>0</v>
      </c>
      <c r="BJ1014" s="17" t="s">
        <v>143</v>
      </c>
      <c r="BK1014" s="225">
        <f>ROUND(I1014*H1014,2)</f>
        <v>0</v>
      </c>
      <c r="BL1014" s="17" t="s">
        <v>253</v>
      </c>
      <c r="BM1014" s="224" t="s">
        <v>1226</v>
      </c>
    </row>
    <row r="1015" s="13" customFormat="1">
      <c r="A1015" s="13"/>
      <c r="B1015" s="226"/>
      <c r="C1015" s="227"/>
      <c r="D1015" s="228" t="s">
        <v>145</v>
      </c>
      <c r="E1015" s="229" t="s">
        <v>1</v>
      </c>
      <c r="F1015" s="230" t="s">
        <v>1222</v>
      </c>
      <c r="G1015" s="227"/>
      <c r="H1015" s="229" t="s">
        <v>1</v>
      </c>
      <c r="I1015" s="231"/>
      <c r="J1015" s="227"/>
      <c r="K1015" s="227"/>
      <c r="L1015" s="232"/>
      <c r="M1015" s="233"/>
      <c r="N1015" s="234"/>
      <c r="O1015" s="234"/>
      <c r="P1015" s="234"/>
      <c r="Q1015" s="234"/>
      <c r="R1015" s="234"/>
      <c r="S1015" s="234"/>
      <c r="T1015" s="235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6" t="s">
        <v>145</v>
      </c>
      <c r="AU1015" s="236" t="s">
        <v>143</v>
      </c>
      <c r="AV1015" s="13" t="s">
        <v>78</v>
      </c>
      <c r="AW1015" s="13" t="s">
        <v>30</v>
      </c>
      <c r="AX1015" s="13" t="s">
        <v>73</v>
      </c>
      <c r="AY1015" s="236" t="s">
        <v>135</v>
      </c>
    </row>
    <row r="1016" s="14" customFormat="1">
      <c r="A1016" s="14"/>
      <c r="B1016" s="237"/>
      <c r="C1016" s="238"/>
      <c r="D1016" s="228" t="s">
        <v>145</v>
      </c>
      <c r="E1016" s="239" t="s">
        <v>1</v>
      </c>
      <c r="F1016" s="240" t="s">
        <v>485</v>
      </c>
      <c r="G1016" s="238"/>
      <c r="H1016" s="241">
        <v>60</v>
      </c>
      <c r="I1016" s="242"/>
      <c r="J1016" s="238"/>
      <c r="K1016" s="238"/>
      <c r="L1016" s="243"/>
      <c r="M1016" s="244"/>
      <c r="N1016" s="245"/>
      <c r="O1016" s="245"/>
      <c r="P1016" s="245"/>
      <c r="Q1016" s="245"/>
      <c r="R1016" s="245"/>
      <c r="S1016" s="245"/>
      <c r="T1016" s="246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7" t="s">
        <v>145</v>
      </c>
      <c r="AU1016" s="247" t="s">
        <v>143</v>
      </c>
      <c r="AV1016" s="14" t="s">
        <v>143</v>
      </c>
      <c r="AW1016" s="14" t="s">
        <v>30</v>
      </c>
      <c r="AX1016" s="14" t="s">
        <v>78</v>
      </c>
      <c r="AY1016" s="247" t="s">
        <v>135</v>
      </c>
    </row>
    <row r="1017" s="2" customFormat="1" ht="16.5" customHeight="1">
      <c r="A1017" s="38"/>
      <c r="B1017" s="39"/>
      <c r="C1017" s="212" t="s">
        <v>1227</v>
      </c>
      <c r="D1017" s="212" t="s">
        <v>138</v>
      </c>
      <c r="E1017" s="213" t="s">
        <v>1228</v>
      </c>
      <c r="F1017" s="214" t="s">
        <v>1229</v>
      </c>
      <c r="G1017" s="215" t="s">
        <v>157</v>
      </c>
      <c r="H1017" s="216">
        <v>7</v>
      </c>
      <c r="I1017" s="217"/>
      <c r="J1017" s="218">
        <f>ROUND(I1017*H1017,2)</f>
        <v>0</v>
      </c>
      <c r="K1017" s="219"/>
      <c r="L1017" s="44"/>
      <c r="M1017" s="220" t="s">
        <v>1</v>
      </c>
      <c r="N1017" s="221" t="s">
        <v>39</v>
      </c>
      <c r="O1017" s="91"/>
      <c r="P1017" s="222">
        <f>O1017*H1017</f>
        <v>0</v>
      </c>
      <c r="Q1017" s="222">
        <v>0</v>
      </c>
      <c r="R1017" s="222">
        <f>Q1017*H1017</f>
        <v>0</v>
      </c>
      <c r="S1017" s="222">
        <v>0</v>
      </c>
      <c r="T1017" s="223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224" t="s">
        <v>253</v>
      </c>
      <c r="AT1017" s="224" t="s">
        <v>138</v>
      </c>
      <c r="AU1017" s="224" t="s">
        <v>143</v>
      </c>
      <c r="AY1017" s="17" t="s">
        <v>135</v>
      </c>
      <c r="BE1017" s="225">
        <f>IF(N1017="základní",J1017,0)</f>
        <v>0</v>
      </c>
      <c r="BF1017" s="225">
        <f>IF(N1017="snížená",J1017,0)</f>
        <v>0</v>
      </c>
      <c r="BG1017" s="225">
        <f>IF(N1017="zákl. přenesená",J1017,0)</f>
        <v>0</v>
      </c>
      <c r="BH1017" s="225">
        <f>IF(N1017="sníž. přenesená",J1017,0)</f>
        <v>0</v>
      </c>
      <c r="BI1017" s="225">
        <f>IF(N1017="nulová",J1017,0)</f>
        <v>0</v>
      </c>
      <c r="BJ1017" s="17" t="s">
        <v>143</v>
      </c>
      <c r="BK1017" s="225">
        <f>ROUND(I1017*H1017,2)</f>
        <v>0</v>
      </c>
      <c r="BL1017" s="17" t="s">
        <v>253</v>
      </c>
      <c r="BM1017" s="224" t="s">
        <v>1230</v>
      </c>
    </row>
    <row r="1018" s="14" customFormat="1">
      <c r="A1018" s="14"/>
      <c r="B1018" s="237"/>
      <c r="C1018" s="238"/>
      <c r="D1018" s="228" t="s">
        <v>145</v>
      </c>
      <c r="E1018" s="239" t="s">
        <v>1</v>
      </c>
      <c r="F1018" s="240" t="s">
        <v>179</v>
      </c>
      <c r="G1018" s="238"/>
      <c r="H1018" s="241">
        <v>7</v>
      </c>
      <c r="I1018" s="242"/>
      <c r="J1018" s="238"/>
      <c r="K1018" s="238"/>
      <c r="L1018" s="243"/>
      <c r="M1018" s="244"/>
      <c r="N1018" s="245"/>
      <c r="O1018" s="245"/>
      <c r="P1018" s="245"/>
      <c r="Q1018" s="245"/>
      <c r="R1018" s="245"/>
      <c r="S1018" s="245"/>
      <c r="T1018" s="246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47" t="s">
        <v>145</v>
      </c>
      <c r="AU1018" s="247" t="s">
        <v>143</v>
      </c>
      <c r="AV1018" s="14" t="s">
        <v>143</v>
      </c>
      <c r="AW1018" s="14" t="s">
        <v>30</v>
      </c>
      <c r="AX1018" s="14" t="s">
        <v>78</v>
      </c>
      <c r="AY1018" s="247" t="s">
        <v>135</v>
      </c>
    </row>
    <row r="1019" s="2" customFormat="1" ht="16.5" customHeight="1">
      <c r="A1019" s="38"/>
      <c r="B1019" s="39"/>
      <c r="C1019" s="259" t="s">
        <v>1231</v>
      </c>
      <c r="D1019" s="259" t="s">
        <v>149</v>
      </c>
      <c r="E1019" s="260" t="s">
        <v>1232</v>
      </c>
      <c r="F1019" s="261" t="s">
        <v>1233</v>
      </c>
      <c r="G1019" s="262" t="s">
        <v>157</v>
      </c>
      <c r="H1019" s="263">
        <v>7</v>
      </c>
      <c r="I1019" s="264"/>
      <c r="J1019" s="265">
        <f>ROUND(I1019*H1019,2)</f>
        <v>0</v>
      </c>
      <c r="K1019" s="266"/>
      <c r="L1019" s="267"/>
      <c r="M1019" s="268" t="s">
        <v>1</v>
      </c>
      <c r="N1019" s="269" t="s">
        <v>39</v>
      </c>
      <c r="O1019" s="91"/>
      <c r="P1019" s="222">
        <f>O1019*H1019</f>
        <v>0</v>
      </c>
      <c r="Q1019" s="222">
        <v>0.00016000000000000001</v>
      </c>
      <c r="R1019" s="222">
        <f>Q1019*H1019</f>
        <v>0.0011200000000000001</v>
      </c>
      <c r="S1019" s="222">
        <v>0</v>
      </c>
      <c r="T1019" s="223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224" t="s">
        <v>332</v>
      </c>
      <c r="AT1019" s="224" t="s">
        <v>149</v>
      </c>
      <c r="AU1019" s="224" t="s">
        <v>143</v>
      </c>
      <c r="AY1019" s="17" t="s">
        <v>135</v>
      </c>
      <c r="BE1019" s="225">
        <f>IF(N1019="základní",J1019,0)</f>
        <v>0</v>
      </c>
      <c r="BF1019" s="225">
        <f>IF(N1019="snížená",J1019,0)</f>
        <v>0</v>
      </c>
      <c r="BG1019" s="225">
        <f>IF(N1019="zákl. přenesená",J1019,0)</f>
        <v>0</v>
      </c>
      <c r="BH1019" s="225">
        <f>IF(N1019="sníž. přenesená",J1019,0)</f>
        <v>0</v>
      </c>
      <c r="BI1019" s="225">
        <f>IF(N1019="nulová",J1019,0)</f>
        <v>0</v>
      </c>
      <c r="BJ1019" s="17" t="s">
        <v>143</v>
      </c>
      <c r="BK1019" s="225">
        <f>ROUND(I1019*H1019,2)</f>
        <v>0</v>
      </c>
      <c r="BL1019" s="17" t="s">
        <v>253</v>
      </c>
      <c r="BM1019" s="224" t="s">
        <v>1234</v>
      </c>
    </row>
    <row r="1020" s="13" customFormat="1">
      <c r="A1020" s="13"/>
      <c r="B1020" s="226"/>
      <c r="C1020" s="227"/>
      <c r="D1020" s="228" t="s">
        <v>145</v>
      </c>
      <c r="E1020" s="229" t="s">
        <v>1</v>
      </c>
      <c r="F1020" s="230" t="s">
        <v>1235</v>
      </c>
      <c r="G1020" s="227"/>
      <c r="H1020" s="229" t="s">
        <v>1</v>
      </c>
      <c r="I1020" s="231"/>
      <c r="J1020" s="227"/>
      <c r="K1020" s="227"/>
      <c r="L1020" s="232"/>
      <c r="M1020" s="233"/>
      <c r="N1020" s="234"/>
      <c r="O1020" s="234"/>
      <c r="P1020" s="234"/>
      <c r="Q1020" s="234"/>
      <c r="R1020" s="234"/>
      <c r="S1020" s="234"/>
      <c r="T1020" s="235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6" t="s">
        <v>145</v>
      </c>
      <c r="AU1020" s="236" t="s">
        <v>143</v>
      </c>
      <c r="AV1020" s="13" t="s">
        <v>78</v>
      </c>
      <c r="AW1020" s="13" t="s">
        <v>30</v>
      </c>
      <c r="AX1020" s="13" t="s">
        <v>73</v>
      </c>
      <c r="AY1020" s="236" t="s">
        <v>135</v>
      </c>
    </row>
    <row r="1021" s="14" customFormat="1">
      <c r="A1021" s="14"/>
      <c r="B1021" s="237"/>
      <c r="C1021" s="238"/>
      <c r="D1021" s="228" t="s">
        <v>145</v>
      </c>
      <c r="E1021" s="239" t="s">
        <v>1</v>
      </c>
      <c r="F1021" s="240" t="s">
        <v>179</v>
      </c>
      <c r="G1021" s="238"/>
      <c r="H1021" s="241">
        <v>7</v>
      </c>
      <c r="I1021" s="242"/>
      <c r="J1021" s="238"/>
      <c r="K1021" s="238"/>
      <c r="L1021" s="243"/>
      <c r="M1021" s="244"/>
      <c r="N1021" s="245"/>
      <c r="O1021" s="245"/>
      <c r="P1021" s="245"/>
      <c r="Q1021" s="245"/>
      <c r="R1021" s="245"/>
      <c r="S1021" s="245"/>
      <c r="T1021" s="246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7" t="s">
        <v>145</v>
      </c>
      <c r="AU1021" s="247" t="s">
        <v>143</v>
      </c>
      <c r="AV1021" s="14" t="s">
        <v>143</v>
      </c>
      <c r="AW1021" s="14" t="s">
        <v>30</v>
      </c>
      <c r="AX1021" s="14" t="s">
        <v>78</v>
      </c>
      <c r="AY1021" s="247" t="s">
        <v>135</v>
      </c>
    </row>
    <row r="1022" s="2" customFormat="1" ht="24.15" customHeight="1">
      <c r="A1022" s="38"/>
      <c r="B1022" s="39"/>
      <c r="C1022" s="212" t="s">
        <v>1236</v>
      </c>
      <c r="D1022" s="212" t="s">
        <v>138</v>
      </c>
      <c r="E1022" s="213" t="s">
        <v>1237</v>
      </c>
      <c r="F1022" s="214" t="s">
        <v>1238</v>
      </c>
      <c r="G1022" s="215" t="s">
        <v>157</v>
      </c>
      <c r="H1022" s="216">
        <v>1</v>
      </c>
      <c r="I1022" s="217"/>
      <c r="J1022" s="218">
        <f>ROUND(I1022*H1022,2)</f>
        <v>0</v>
      </c>
      <c r="K1022" s="219"/>
      <c r="L1022" s="44"/>
      <c r="M1022" s="220" t="s">
        <v>1</v>
      </c>
      <c r="N1022" s="221" t="s">
        <v>39</v>
      </c>
      <c r="O1022" s="91"/>
      <c r="P1022" s="222">
        <f>O1022*H1022</f>
        <v>0</v>
      </c>
      <c r="Q1022" s="222">
        <v>0</v>
      </c>
      <c r="R1022" s="222">
        <f>Q1022*H1022</f>
        <v>0</v>
      </c>
      <c r="S1022" s="222">
        <v>0</v>
      </c>
      <c r="T1022" s="223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4" t="s">
        <v>253</v>
      </c>
      <c r="AT1022" s="224" t="s">
        <v>138</v>
      </c>
      <c r="AU1022" s="224" t="s">
        <v>143</v>
      </c>
      <c r="AY1022" s="17" t="s">
        <v>135</v>
      </c>
      <c r="BE1022" s="225">
        <f>IF(N1022="základní",J1022,0)</f>
        <v>0</v>
      </c>
      <c r="BF1022" s="225">
        <f>IF(N1022="snížená",J1022,0)</f>
        <v>0</v>
      </c>
      <c r="BG1022" s="225">
        <f>IF(N1022="zákl. přenesená",J1022,0)</f>
        <v>0</v>
      </c>
      <c r="BH1022" s="225">
        <f>IF(N1022="sníž. přenesená",J1022,0)</f>
        <v>0</v>
      </c>
      <c r="BI1022" s="225">
        <f>IF(N1022="nulová",J1022,0)</f>
        <v>0</v>
      </c>
      <c r="BJ1022" s="17" t="s">
        <v>143</v>
      </c>
      <c r="BK1022" s="225">
        <f>ROUND(I1022*H1022,2)</f>
        <v>0</v>
      </c>
      <c r="BL1022" s="17" t="s">
        <v>253</v>
      </c>
      <c r="BM1022" s="224" t="s">
        <v>1239</v>
      </c>
    </row>
    <row r="1023" s="2" customFormat="1" ht="24.15" customHeight="1">
      <c r="A1023" s="38"/>
      <c r="B1023" s="39"/>
      <c r="C1023" s="212" t="s">
        <v>1240</v>
      </c>
      <c r="D1023" s="212" t="s">
        <v>138</v>
      </c>
      <c r="E1023" s="213" t="s">
        <v>1241</v>
      </c>
      <c r="F1023" s="214" t="s">
        <v>1242</v>
      </c>
      <c r="G1023" s="215" t="s">
        <v>141</v>
      </c>
      <c r="H1023" s="216">
        <v>0.025000000000000001</v>
      </c>
      <c r="I1023" s="217"/>
      <c r="J1023" s="218">
        <f>ROUND(I1023*H1023,2)</f>
        <v>0</v>
      </c>
      <c r="K1023" s="219"/>
      <c r="L1023" s="44"/>
      <c r="M1023" s="220" t="s">
        <v>1</v>
      </c>
      <c r="N1023" s="221" t="s">
        <v>39</v>
      </c>
      <c r="O1023" s="91"/>
      <c r="P1023" s="222">
        <f>O1023*H1023</f>
        <v>0</v>
      </c>
      <c r="Q1023" s="222">
        <v>0</v>
      </c>
      <c r="R1023" s="222">
        <f>Q1023*H1023</f>
        <v>0</v>
      </c>
      <c r="S1023" s="222">
        <v>0</v>
      </c>
      <c r="T1023" s="223">
        <f>S1023*H1023</f>
        <v>0</v>
      </c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224" t="s">
        <v>253</v>
      </c>
      <c r="AT1023" s="224" t="s">
        <v>138</v>
      </c>
      <c r="AU1023" s="224" t="s">
        <v>143</v>
      </c>
      <c r="AY1023" s="17" t="s">
        <v>135</v>
      </c>
      <c r="BE1023" s="225">
        <f>IF(N1023="základní",J1023,0)</f>
        <v>0</v>
      </c>
      <c r="BF1023" s="225">
        <f>IF(N1023="snížená",J1023,0)</f>
        <v>0</v>
      </c>
      <c r="BG1023" s="225">
        <f>IF(N1023="zákl. přenesená",J1023,0)</f>
        <v>0</v>
      </c>
      <c r="BH1023" s="225">
        <f>IF(N1023="sníž. přenesená",J1023,0)</f>
        <v>0</v>
      </c>
      <c r="BI1023" s="225">
        <f>IF(N1023="nulová",J1023,0)</f>
        <v>0</v>
      </c>
      <c r="BJ1023" s="17" t="s">
        <v>143</v>
      </c>
      <c r="BK1023" s="225">
        <f>ROUND(I1023*H1023,2)</f>
        <v>0</v>
      </c>
      <c r="BL1023" s="17" t="s">
        <v>253</v>
      </c>
      <c r="BM1023" s="224" t="s">
        <v>1243</v>
      </c>
    </row>
    <row r="1024" s="2" customFormat="1" ht="24.15" customHeight="1">
      <c r="A1024" s="38"/>
      <c r="B1024" s="39"/>
      <c r="C1024" s="212" t="s">
        <v>1244</v>
      </c>
      <c r="D1024" s="212" t="s">
        <v>138</v>
      </c>
      <c r="E1024" s="213" t="s">
        <v>1245</v>
      </c>
      <c r="F1024" s="214" t="s">
        <v>1246</v>
      </c>
      <c r="G1024" s="215" t="s">
        <v>141</v>
      </c>
      <c r="H1024" s="216">
        <v>0.050000000000000003</v>
      </c>
      <c r="I1024" s="217"/>
      <c r="J1024" s="218">
        <f>ROUND(I1024*H1024,2)</f>
        <v>0</v>
      </c>
      <c r="K1024" s="219"/>
      <c r="L1024" s="44"/>
      <c r="M1024" s="220" t="s">
        <v>1</v>
      </c>
      <c r="N1024" s="221" t="s">
        <v>39</v>
      </c>
      <c r="O1024" s="91"/>
      <c r="P1024" s="222">
        <f>O1024*H1024</f>
        <v>0</v>
      </c>
      <c r="Q1024" s="222">
        <v>0</v>
      </c>
      <c r="R1024" s="222">
        <f>Q1024*H1024</f>
        <v>0</v>
      </c>
      <c r="S1024" s="222">
        <v>0</v>
      </c>
      <c r="T1024" s="223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24" t="s">
        <v>253</v>
      </c>
      <c r="AT1024" s="224" t="s">
        <v>138</v>
      </c>
      <c r="AU1024" s="224" t="s">
        <v>143</v>
      </c>
      <c r="AY1024" s="17" t="s">
        <v>135</v>
      </c>
      <c r="BE1024" s="225">
        <f>IF(N1024="základní",J1024,0)</f>
        <v>0</v>
      </c>
      <c r="BF1024" s="225">
        <f>IF(N1024="snížená",J1024,0)</f>
        <v>0</v>
      </c>
      <c r="BG1024" s="225">
        <f>IF(N1024="zákl. přenesená",J1024,0)</f>
        <v>0</v>
      </c>
      <c r="BH1024" s="225">
        <f>IF(N1024="sníž. přenesená",J1024,0)</f>
        <v>0</v>
      </c>
      <c r="BI1024" s="225">
        <f>IF(N1024="nulová",J1024,0)</f>
        <v>0</v>
      </c>
      <c r="BJ1024" s="17" t="s">
        <v>143</v>
      </c>
      <c r="BK1024" s="225">
        <f>ROUND(I1024*H1024,2)</f>
        <v>0</v>
      </c>
      <c r="BL1024" s="17" t="s">
        <v>253</v>
      </c>
      <c r="BM1024" s="224" t="s">
        <v>1247</v>
      </c>
    </row>
    <row r="1025" s="14" customFormat="1">
      <c r="A1025" s="14"/>
      <c r="B1025" s="237"/>
      <c r="C1025" s="238"/>
      <c r="D1025" s="228" t="s">
        <v>145</v>
      </c>
      <c r="E1025" s="238"/>
      <c r="F1025" s="240" t="s">
        <v>1248</v>
      </c>
      <c r="G1025" s="238"/>
      <c r="H1025" s="241">
        <v>0.050000000000000003</v>
      </c>
      <c r="I1025" s="242"/>
      <c r="J1025" s="238"/>
      <c r="K1025" s="238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7" t="s">
        <v>145</v>
      </c>
      <c r="AU1025" s="247" t="s">
        <v>143</v>
      </c>
      <c r="AV1025" s="14" t="s">
        <v>143</v>
      </c>
      <c r="AW1025" s="14" t="s">
        <v>4</v>
      </c>
      <c r="AX1025" s="14" t="s">
        <v>78</v>
      </c>
      <c r="AY1025" s="247" t="s">
        <v>135</v>
      </c>
    </row>
    <row r="1026" s="12" customFormat="1" ht="22.8" customHeight="1">
      <c r="A1026" s="12"/>
      <c r="B1026" s="196"/>
      <c r="C1026" s="197"/>
      <c r="D1026" s="198" t="s">
        <v>72</v>
      </c>
      <c r="E1026" s="210" t="s">
        <v>1249</v>
      </c>
      <c r="F1026" s="210" t="s">
        <v>1250</v>
      </c>
      <c r="G1026" s="197"/>
      <c r="H1026" s="197"/>
      <c r="I1026" s="200"/>
      <c r="J1026" s="211">
        <f>BK1026</f>
        <v>0</v>
      </c>
      <c r="K1026" s="197"/>
      <c r="L1026" s="202"/>
      <c r="M1026" s="203"/>
      <c r="N1026" s="204"/>
      <c r="O1026" s="204"/>
      <c r="P1026" s="205">
        <f>SUM(P1027:P1064)</f>
        <v>0</v>
      </c>
      <c r="Q1026" s="204"/>
      <c r="R1026" s="205">
        <f>SUM(R1027:R1064)</f>
        <v>0.012820999999999999</v>
      </c>
      <c r="S1026" s="204"/>
      <c r="T1026" s="206">
        <f>SUM(T1027:T1064)</f>
        <v>0.00029999999999999997</v>
      </c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R1026" s="207" t="s">
        <v>143</v>
      </c>
      <c r="AT1026" s="208" t="s">
        <v>72</v>
      </c>
      <c r="AU1026" s="208" t="s">
        <v>78</v>
      </c>
      <c r="AY1026" s="207" t="s">
        <v>135</v>
      </c>
      <c r="BK1026" s="209">
        <f>SUM(BK1027:BK1064)</f>
        <v>0</v>
      </c>
    </row>
    <row r="1027" s="2" customFormat="1" ht="24.15" customHeight="1">
      <c r="A1027" s="38"/>
      <c r="B1027" s="39"/>
      <c r="C1027" s="212" t="s">
        <v>1251</v>
      </c>
      <c r="D1027" s="212" t="s">
        <v>138</v>
      </c>
      <c r="E1027" s="213" t="s">
        <v>1252</v>
      </c>
      <c r="F1027" s="214" t="s">
        <v>1253</v>
      </c>
      <c r="G1027" s="215" t="s">
        <v>328</v>
      </c>
      <c r="H1027" s="216">
        <v>66</v>
      </c>
      <c r="I1027" s="217"/>
      <c r="J1027" s="218">
        <f>ROUND(I1027*H1027,2)</f>
        <v>0</v>
      </c>
      <c r="K1027" s="219"/>
      <c r="L1027" s="44"/>
      <c r="M1027" s="220" t="s">
        <v>1</v>
      </c>
      <c r="N1027" s="221" t="s">
        <v>39</v>
      </c>
      <c r="O1027" s="91"/>
      <c r="P1027" s="222">
        <f>O1027*H1027</f>
        <v>0</v>
      </c>
      <c r="Q1027" s="222">
        <v>0</v>
      </c>
      <c r="R1027" s="222">
        <f>Q1027*H1027</f>
        <v>0</v>
      </c>
      <c r="S1027" s="222">
        <v>0</v>
      </c>
      <c r="T1027" s="223">
        <f>S1027*H1027</f>
        <v>0</v>
      </c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R1027" s="224" t="s">
        <v>253</v>
      </c>
      <c r="AT1027" s="224" t="s">
        <v>138</v>
      </c>
      <c r="AU1027" s="224" t="s">
        <v>143</v>
      </c>
      <c r="AY1027" s="17" t="s">
        <v>135</v>
      </c>
      <c r="BE1027" s="225">
        <f>IF(N1027="základní",J1027,0)</f>
        <v>0</v>
      </c>
      <c r="BF1027" s="225">
        <f>IF(N1027="snížená",J1027,0)</f>
        <v>0</v>
      </c>
      <c r="BG1027" s="225">
        <f>IF(N1027="zákl. přenesená",J1027,0)</f>
        <v>0</v>
      </c>
      <c r="BH1027" s="225">
        <f>IF(N1027="sníž. přenesená",J1027,0)</f>
        <v>0</v>
      </c>
      <c r="BI1027" s="225">
        <f>IF(N1027="nulová",J1027,0)</f>
        <v>0</v>
      </c>
      <c r="BJ1027" s="17" t="s">
        <v>143</v>
      </c>
      <c r="BK1027" s="225">
        <f>ROUND(I1027*H1027,2)</f>
        <v>0</v>
      </c>
      <c r="BL1027" s="17" t="s">
        <v>253</v>
      </c>
      <c r="BM1027" s="224" t="s">
        <v>1254</v>
      </c>
    </row>
    <row r="1028" s="14" customFormat="1">
      <c r="A1028" s="14"/>
      <c r="B1028" s="237"/>
      <c r="C1028" s="238"/>
      <c r="D1028" s="228" t="s">
        <v>145</v>
      </c>
      <c r="E1028" s="239" t="s">
        <v>1</v>
      </c>
      <c r="F1028" s="240" t="s">
        <v>512</v>
      </c>
      <c r="G1028" s="238"/>
      <c r="H1028" s="241">
        <v>66</v>
      </c>
      <c r="I1028" s="242"/>
      <c r="J1028" s="238"/>
      <c r="K1028" s="238"/>
      <c r="L1028" s="243"/>
      <c r="M1028" s="244"/>
      <c r="N1028" s="245"/>
      <c r="O1028" s="245"/>
      <c r="P1028" s="245"/>
      <c r="Q1028" s="245"/>
      <c r="R1028" s="245"/>
      <c r="S1028" s="245"/>
      <c r="T1028" s="24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7" t="s">
        <v>145</v>
      </c>
      <c r="AU1028" s="247" t="s">
        <v>143</v>
      </c>
      <c r="AV1028" s="14" t="s">
        <v>143</v>
      </c>
      <c r="AW1028" s="14" t="s">
        <v>30</v>
      </c>
      <c r="AX1028" s="14" t="s">
        <v>78</v>
      </c>
      <c r="AY1028" s="247" t="s">
        <v>135</v>
      </c>
    </row>
    <row r="1029" s="2" customFormat="1" ht="21.75" customHeight="1">
      <c r="A1029" s="38"/>
      <c r="B1029" s="39"/>
      <c r="C1029" s="259" t="s">
        <v>1255</v>
      </c>
      <c r="D1029" s="259" t="s">
        <v>149</v>
      </c>
      <c r="E1029" s="260" t="s">
        <v>1256</v>
      </c>
      <c r="F1029" s="261" t="s">
        <v>1257</v>
      </c>
      <c r="G1029" s="262" t="s">
        <v>328</v>
      </c>
      <c r="H1029" s="263">
        <v>69.299999999999997</v>
      </c>
      <c r="I1029" s="264"/>
      <c r="J1029" s="265">
        <f>ROUND(I1029*H1029,2)</f>
        <v>0</v>
      </c>
      <c r="K1029" s="266"/>
      <c r="L1029" s="267"/>
      <c r="M1029" s="268" t="s">
        <v>1</v>
      </c>
      <c r="N1029" s="269" t="s">
        <v>39</v>
      </c>
      <c r="O1029" s="91"/>
      <c r="P1029" s="222">
        <f>O1029*H1029</f>
        <v>0</v>
      </c>
      <c r="Q1029" s="222">
        <v>6.9999999999999994E-05</v>
      </c>
      <c r="R1029" s="222">
        <f>Q1029*H1029</f>
        <v>0.0048509999999999994</v>
      </c>
      <c r="S1029" s="222">
        <v>0</v>
      </c>
      <c r="T1029" s="223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24" t="s">
        <v>332</v>
      </c>
      <c r="AT1029" s="224" t="s">
        <v>149</v>
      </c>
      <c r="AU1029" s="224" t="s">
        <v>143</v>
      </c>
      <c r="AY1029" s="17" t="s">
        <v>135</v>
      </c>
      <c r="BE1029" s="225">
        <f>IF(N1029="základní",J1029,0)</f>
        <v>0</v>
      </c>
      <c r="BF1029" s="225">
        <f>IF(N1029="snížená",J1029,0)</f>
        <v>0</v>
      </c>
      <c r="BG1029" s="225">
        <f>IF(N1029="zákl. přenesená",J1029,0)</f>
        <v>0</v>
      </c>
      <c r="BH1029" s="225">
        <f>IF(N1029="sníž. přenesená",J1029,0)</f>
        <v>0</v>
      </c>
      <c r="BI1029" s="225">
        <f>IF(N1029="nulová",J1029,0)</f>
        <v>0</v>
      </c>
      <c r="BJ1029" s="17" t="s">
        <v>143</v>
      </c>
      <c r="BK1029" s="225">
        <f>ROUND(I1029*H1029,2)</f>
        <v>0</v>
      </c>
      <c r="BL1029" s="17" t="s">
        <v>253</v>
      </c>
      <c r="BM1029" s="224" t="s">
        <v>1258</v>
      </c>
    </row>
    <row r="1030" s="14" customFormat="1">
      <c r="A1030" s="14"/>
      <c r="B1030" s="237"/>
      <c r="C1030" s="238"/>
      <c r="D1030" s="228" t="s">
        <v>145</v>
      </c>
      <c r="E1030" s="239" t="s">
        <v>1</v>
      </c>
      <c r="F1030" s="240" t="s">
        <v>512</v>
      </c>
      <c r="G1030" s="238"/>
      <c r="H1030" s="241">
        <v>66</v>
      </c>
      <c r="I1030" s="242"/>
      <c r="J1030" s="238"/>
      <c r="K1030" s="238"/>
      <c r="L1030" s="243"/>
      <c r="M1030" s="244"/>
      <c r="N1030" s="245"/>
      <c r="O1030" s="245"/>
      <c r="P1030" s="245"/>
      <c r="Q1030" s="245"/>
      <c r="R1030" s="245"/>
      <c r="S1030" s="245"/>
      <c r="T1030" s="246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7" t="s">
        <v>145</v>
      </c>
      <c r="AU1030" s="247" t="s">
        <v>143</v>
      </c>
      <c r="AV1030" s="14" t="s">
        <v>143</v>
      </c>
      <c r="AW1030" s="14" t="s">
        <v>30</v>
      </c>
      <c r="AX1030" s="14" t="s">
        <v>78</v>
      </c>
      <c r="AY1030" s="247" t="s">
        <v>135</v>
      </c>
    </row>
    <row r="1031" s="14" customFormat="1">
      <c r="A1031" s="14"/>
      <c r="B1031" s="237"/>
      <c r="C1031" s="238"/>
      <c r="D1031" s="228" t="s">
        <v>145</v>
      </c>
      <c r="E1031" s="238"/>
      <c r="F1031" s="240" t="s">
        <v>1259</v>
      </c>
      <c r="G1031" s="238"/>
      <c r="H1031" s="241">
        <v>69.299999999999997</v>
      </c>
      <c r="I1031" s="242"/>
      <c r="J1031" s="238"/>
      <c r="K1031" s="238"/>
      <c r="L1031" s="243"/>
      <c r="M1031" s="244"/>
      <c r="N1031" s="245"/>
      <c r="O1031" s="245"/>
      <c r="P1031" s="245"/>
      <c r="Q1031" s="245"/>
      <c r="R1031" s="245"/>
      <c r="S1031" s="245"/>
      <c r="T1031" s="24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47" t="s">
        <v>145</v>
      </c>
      <c r="AU1031" s="247" t="s">
        <v>143</v>
      </c>
      <c r="AV1031" s="14" t="s">
        <v>143</v>
      </c>
      <c r="AW1031" s="14" t="s">
        <v>4</v>
      </c>
      <c r="AX1031" s="14" t="s">
        <v>78</v>
      </c>
      <c r="AY1031" s="247" t="s">
        <v>135</v>
      </c>
    </row>
    <row r="1032" s="2" customFormat="1" ht="24.15" customHeight="1">
      <c r="A1032" s="38"/>
      <c r="B1032" s="39"/>
      <c r="C1032" s="212" t="s">
        <v>1260</v>
      </c>
      <c r="D1032" s="212" t="s">
        <v>138</v>
      </c>
      <c r="E1032" s="213" t="s">
        <v>1261</v>
      </c>
      <c r="F1032" s="214" t="s">
        <v>1262</v>
      </c>
      <c r="G1032" s="215" t="s">
        <v>157</v>
      </c>
      <c r="H1032" s="216">
        <v>1</v>
      </c>
      <c r="I1032" s="217"/>
      <c r="J1032" s="218">
        <f>ROUND(I1032*H1032,2)</f>
        <v>0</v>
      </c>
      <c r="K1032" s="219"/>
      <c r="L1032" s="44"/>
      <c r="M1032" s="220" t="s">
        <v>1</v>
      </c>
      <c r="N1032" s="221" t="s">
        <v>39</v>
      </c>
      <c r="O1032" s="91"/>
      <c r="P1032" s="222">
        <f>O1032*H1032</f>
        <v>0</v>
      </c>
      <c r="Q1032" s="222">
        <v>0</v>
      </c>
      <c r="R1032" s="222">
        <f>Q1032*H1032</f>
        <v>0</v>
      </c>
      <c r="S1032" s="222">
        <v>0</v>
      </c>
      <c r="T1032" s="223">
        <f>S1032*H1032</f>
        <v>0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24" t="s">
        <v>253</v>
      </c>
      <c r="AT1032" s="224" t="s">
        <v>138</v>
      </c>
      <c r="AU1032" s="224" t="s">
        <v>143</v>
      </c>
      <c r="AY1032" s="17" t="s">
        <v>135</v>
      </c>
      <c r="BE1032" s="225">
        <f>IF(N1032="základní",J1032,0)</f>
        <v>0</v>
      </c>
      <c r="BF1032" s="225">
        <f>IF(N1032="snížená",J1032,0)</f>
        <v>0</v>
      </c>
      <c r="BG1032" s="225">
        <f>IF(N1032="zákl. přenesená",J1032,0)</f>
        <v>0</v>
      </c>
      <c r="BH1032" s="225">
        <f>IF(N1032="sníž. přenesená",J1032,0)</f>
        <v>0</v>
      </c>
      <c r="BI1032" s="225">
        <f>IF(N1032="nulová",J1032,0)</f>
        <v>0</v>
      </c>
      <c r="BJ1032" s="17" t="s">
        <v>143</v>
      </c>
      <c r="BK1032" s="225">
        <f>ROUND(I1032*H1032,2)</f>
        <v>0</v>
      </c>
      <c r="BL1032" s="17" t="s">
        <v>253</v>
      </c>
      <c r="BM1032" s="224" t="s">
        <v>1263</v>
      </c>
    </row>
    <row r="1033" s="2" customFormat="1" ht="24.15" customHeight="1">
      <c r="A1033" s="38"/>
      <c r="B1033" s="39"/>
      <c r="C1033" s="259" t="s">
        <v>1264</v>
      </c>
      <c r="D1033" s="259" t="s">
        <v>149</v>
      </c>
      <c r="E1033" s="260" t="s">
        <v>1265</v>
      </c>
      <c r="F1033" s="261" t="s">
        <v>1266</v>
      </c>
      <c r="G1033" s="262" t="s">
        <v>157</v>
      </c>
      <c r="H1033" s="263">
        <v>1</v>
      </c>
      <c r="I1033" s="264"/>
      <c r="J1033" s="265">
        <f>ROUND(I1033*H1033,2)</f>
        <v>0</v>
      </c>
      <c r="K1033" s="266"/>
      <c r="L1033" s="267"/>
      <c r="M1033" s="268" t="s">
        <v>1</v>
      </c>
      <c r="N1033" s="269" t="s">
        <v>39</v>
      </c>
      <c r="O1033" s="91"/>
      <c r="P1033" s="222">
        <f>O1033*H1033</f>
        <v>0</v>
      </c>
      <c r="Q1033" s="222">
        <v>0.00216</v>
      </c>
      <c r="R1033" s="222">
        <f>Q1033*H1033</f>
        <v>0.00216</v>
      </c>
      <c r="S1033" s="222">
        <v>0</v>
      </c>
      <c r="T1033" s="223">
        <f>S1033*H1033</f>
        <v>0</v>
      </c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24" t="s">
        <v>332</v>
      </c>
      <c r="AT1033" s="224" t="s">
        <v>149</v>
      </c>
      <c r="AU1033" s="224" t="s">
        <v>143</v>
      </c>
      <c r="AY1033" s="17" t="s">
        <v>135</v>
      </c>
      <c r="BE1033" s="225">
        <f>IF(N1033="základní",J1033,0)</f>
        <v>0</v>
      </c>
      <c r="BF1033" s="225">
        <f>IF(N1033="snížená",J1033,0)</f>
        <v>0</v>
      </c>
      <c r="BG1033" s="225">
        <f>IF(N1033="zákl. přenesená",J1033,0)</f>
        <v>0</v>
      </c>
      <c r="BH1033" s="225">
        <f>IF(N1033="sníž. přenesená",J1033,0)</f>
        <v>0</v>
      </c>
      <c r="BI1033" s="225">
        <f>IF(N1033="nulová",J1033,0)</f>
        <v>0</v>
      </c>
      <c r="BJ1033" s="17" t="s">
        <v>143</v>
      </c>
      <c r="BK1033" s="225">
        <f>ROUND(I1033*H1033,2)</f>
        <v>0</v>
      </c>
      <c r="BL1033" s="17" t="s">
        <v>253</v>
      </c>
      <c r="BM1033" s="224" t="s">
        <v>1267</v>
      </c>
    </row>
    <row r="1034" s="2" customFormat="1" ht="21.75" customHeight="1">
      <c r="A1034" s="38"/>
      <c r="B1034" s="39"/>
      <c r="C1034" s="212" t="s">
        <v>1268</v>
      </c>
      <c r="D1034" s="212" t="s">
        <v>138</v>
      </c>
      <c r="E1034" s="213" t="s">
        <v>1269</v>
      </c>
      <c r="F1034" s="214" t="s">
        <v>1270</v>
      </c>
      <c r="G1034" s="215" t="s">
        <v>328</v>
      </c>
      <c r="H1034" s="216">
        <v>33</v>
      </c>
      <c r="I1034" s="217"/>
      <c r="J1034" s="218">
        <f>ROUND(I1034*H1034,2)</f>
        <v>0</v>
      </c>
      <c r="K1034" s="219"/>
      <c r="L1034" s="44"/>
      <c r="M1034" s="220" t="s">
        <v>1</v>
      </c>
      <c r="N1034" s="221" t="s">
        <v>39</v>
      </c>
      <c r="O1034" s="91"/>
      <c r="P1034" s="222">
        <f>O1034*H1034</f>
        <v>0</v>
      </c>
      <c r="Q1034" s="222">
        <v>0</v>
      </c>
      <c r="R1034" s="222">
        <f>Q1034*H1034</f>
        <v>0</v>
      </c>
      <c r="S1034" s="222">
        <v>0</v>
      </c>
      <c r="T1034" s="223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224" t="s">
        <v>253</v>
      </c>
      <c r="AT1034" s="224" t="s">
        <v>138</v>
      </c>
      <c r="AU1034" s="224" t="s">
        <v>143</v>
      </c>
      <c r="AY1034" s="17" t="s">
        <v>135</v>
      </c>
      <c r="BE1034" s="225">
        <f>IF(N1034="základní",J1034,0)</f>
        <v>0</v>
      </c>
      <c r="BF1034" s="225">
        <f>IF(N1034="snížená",J1034,0)</f>
        <v>0</v>
      </c>
      <c r="BG1034" s="225">
        <f>IF(N1034="zákl. přenesená",J1034,0)</f>
        <v>0</v>
      </c>
      <c r="BH1034" s="225">
        <f>IF(N1034="sníž. přenesená",J1034,0)</f>
        <v>0</v>
      </c>
      <c r="BI1034" s="225">
        <f>IF(N1034="nulová",J1034,0)</f>
        <v>0</v>
      </c>
      <c r="BJ1034" s="17" t="s">
        <v>143</v>
      </c>
      <c r="BK1034" s="225">
        <f>ROUND(I1034*H1034,2)</f>
        <v>0</v>
      </c>
      <c r="BL1034" s="17" t="s">
        <v>253</v>
      </c>
      <c r="BM1034" s="224" t="s">
        <v>1271</v>
      </c>
    </row>
    <row r="1035" s="14" customFormat="1">
      <c r="A1035" s="14"/>
      <c r="B1035" s="237"/>
      <c r="C1035" s="238"/>
      <c r="D1035" s="228" t="s">
        <v>145</v>
      </c>
      <c r="E1035" s="239" t="s">
        <v>1</v>
      </c>
      <c r="F1035" s="240" t="s">
        <v>338</v>
      </c>
      <c r="G1035" s="238"/>
      <c r="H1035" s="241">
        <v>33</v>
      </c>
      <c r="I1035" s="242"/>
      <c r="J1035" s="238"/>
      <c r="K1035" s="238"/>
      <c r="L1035" s="243"/>
      <c r="M1035" s="244"/>
      <c r="N1035" s="245"/>
      <c r="O1035" s="245"/>
      <c r="P1035" s="245"/>
      <c r="Q1035" s="245"/>
      <c r="R1035" s="245"/>
      <c r="S1035" s="245"/>
      <c r="T1035" s="24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7" t="s">
        <v>145</v>
      </c>
      <c r="AU1035" s="247" t="s">
        <v>143</v>
      </c>
      <c r="AV1035" s="14" t="s">
        <v>143</v>
      </c>
      <c r="AW1035" s="14" t="s">
        <v>30</v>
      </c>
      <c r="AX1035" s="14" t="s">
        <v>78</v>
      </c>
      <c r="AY1035" s="247" t="s">
        <v>135</v>
      </c>
    </row>
    <row r="1036" s="2" customFormat="1" ht="24.15" customHeight="1">
      <c r="A1036" s="38"/>
      <c r="B1036" s="39"/>
      <c r="C1036" s="259" t="s">
        <v>1272</v>
      </c>
      <c r="D1036" s="259" t="s">
        <v>149</v>
      </c>
      <c r="E1036" s="260" t="s">
        <v>1273</v>
      </c>
      <c r="F1036" s="261" t="s">
        <v>1274</v>
      </c>
      <c r="G1036" s="262" t="s">
        <v>328</v>
      </c>
      <c r="H1036" s="263">
        <v>39.600000000000001</v>
      </c>
      <c r="I1036" s="264"/>
      <c r="J1036" s="265">
        <f>ROUND(I1036*H1036,2)</f>
        <v>0</v>
      </c>
      <c r="K1036" s="266"/>
      <c r="L1036" s="267"/>
      <c r="M1036" s="268" t="s">
        <v>1</v>
      </c>
      <c r="N1036" s="269" t="s">
        <v>39</v>
      </c>
      <c r="O1036" s="91"/>
      <c r="P1036" s="222">
        <f>O1036*H1036</f>
        <v>0</v>
      </c>
      <c r="Q1036" s="222">
        <v>4.0000000000000003E-05</v>
      </c>
      <c r="R1036" s="222">
        <f>Q1036*H1036</f>
        <v>0.0015840000000000001</v>
      </c>
      <c r="S1036" s="222">
        <v>0</v>
      </c>
      <c r="T1036" s="223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224" t="s">
        <v>332</v>
      </c>
      <c r="AT1036" s="224" t="s">
        <v>149</v>
      </c>
      <c r="AU1036" s="224" t="s">
        <v>143</v>
      </c>
      <c r="AY1036" s="17" t="s">
        <v>135</v>
      </c>
      <c r="BE1036" s="225">
        <f>IF(N1036="základní",J1036,0)</f>
        <v>0</v>
      </c>
      <c r="BF1036" s="225">
        <f>IF(N1036="snížená",J1036,0)</f>
        <v>0</v>
      </c>
      <c r="BG1036" s="225">
        <f>IF(N1036="zákl. přenesená",J1036,0)</f>
        <v>0</v>
      </c>
      <c r="BH1036" s="225">
        <f>IF(N1036="sníž. přenesená",J1036,0)</f>
        <v>0</v>
      </c>
      <c r="BI1036" s="225">
        <f>IF(N1036="nulová",J1036,0)</f>
        <v>0</v>
      </c>
      <c r="BJ1036" s="17" t="s">
        <v>143</v>
      </c>
      <c r="BK1036" s="225">
        <f>ROUND(I1036*H1036,2)</f>
        <v>0</v>
      </c>
      <c r="BL1036" s="17" t="s">
        <v>253</v>
      </c>
      <c r="BM1036" s="224" t="s">
        <v>1275</v>
      </c>
    </row>
    <row r="1037" s="14" customFormat="1">
      <c r="A1037" s="14"/>
      <c r="B1037" s="237"/>
      <c r="C1037" s="238"/>
      <c r="D1037" s="228" t="s">
        <v>145</v>
      </c>
      <c r="E1037" s="239" t="s">
        <v>1</v>
      </c>
      <c r="F1037" s="240" t="s">
        <v>338</v>
      </c>
      <c r="G1037" s="238"/>
      <c r="H1037" s="241">
        <v>33</v>
      </c>
      <c r="I1037" s="242"/>
      <c r="J1037" s="238"/>
      <c r="K1037" s="238"/>
      <c r="L1037" s="243"/>
      <c r="M1037" s="244"/>
      <c r="N1037" s="245"/>
      <c r="O1037" s="245"/>
      <c r="P1037" s="245"/>
      <c r="Q1037" s="245"/>
      <c r="R1037" s="245"/>
      <c r="S1037" s="245"/>
      <c r="T1037" s="24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7" t="s">
        <v>145</v>
      </c>
      <c r="AU1037" s="247" t="s">
        <v>143</v>
      </c>
      <c r="AV1037" s="14" t="s">
        <v>143</v>
      </c>
      <c r="AW1037" s="14" t="s">
        <v>30</v>
      </c>
      <c r="AX1037" s="14" t="s">
        <v>78</v>
      </c>
      <c r="AY1037" s="247" t="s">
        <v>135</v>
      </c>
    </row>
    <row r="1038" s="14" customFormat="1">
      <c r="A1038" s="14"/>
      <c r="B1038" s="237"/>
      <c r="C1038" s="238"/>
      <c r="D1038" s="228" t="s">
        <v>145</v>
      </c>
      <c r="E1038" s="238"/>
      <c r="F1038" s="240" t="s">
        <v>1276</v>
      </c>
      <c r="G1038" s="238"/>
      <c r="H1038" s="241">
        <v>39.600000000000001</v>
      </c>
      <c r="I1038" s="242"/>
      <c r="J1038" s="238"/>
      <c r="K1038" s="238"/>
      <c r="L1038" s="243"/>
      <c r="M1038" s="244"/>
      <c r="N1038" s="245"/>
      <c r="O1038" s="245"/>
      <c r="P1038" s="245"/>
      <c r="Q1038" s="245"/>
      <c r="R1038" s="245"/>
      <c r="S1038" s="245"/>
      <c r="T1038" s="246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7" t="s">
        <v>145</v>
      </c>
      <c r="AU1038" s="247" t="s">
        <v>143</v>
      </c>
      <c r="AV1038" s="14" t="s">
        <v>143</v>
      </c>
      <c r="AW1038" s="14" t="s">
        <v>4</v>
      </c>
      <c r="AX1038" s="14" t="s">
        <v>78</v>
      </c>
      <c r="AY1038" s="247" t="s">
        <v>135</v>
      </c>
    </row>
    <row r="1039" s="2" customFormat="1" ht="24.15" customHeight="1">
      <c r="A1039" s="38"/>
      <c r="B1039" s="39"/>
      <c r="C1039" s="212" t="s">
        <v>1277</v>
      </c>
      <c r="D1039" s="212" t="s">
        <v>138</v>
      </c>
      <c r="E1039" s="213" t="s">
        <v>1278</v>
      </c>
      <c r="F1039" s="214" t="s">
        <v>1279</v>
      </c>
      <c r="G1039" s="215" t="s">
        <v>328</v>
      </c>
      <c r="H1039" s="216">
        <v>33</v>
      </c>
      <c r="I1039" s="217"/>
      <c r="J1039" s="218">
        <f>ROUND(I1039*H1039,2)</f>
        <v>0</v>
      </c>
      <c r="K1039" s="219"/>
      <c r="L1039" s="44"/>
      <c r="M1039" s="220" t="s">
        <v>1</v>
      </c>
      <c r="N1039" s="221" t="s">
        <v>39</v>
      </c>
      <c r="O1039" s="91"/>
      <c r="P1039" s="222">
        <f>O1039*H1039</f>
        <v>0</v>
      </c>
      <c r="Q1039" s="222">
        <v>0</v>
      </c>
      <c r="R1039" s="222">
        <f>Q1039*H1039</f>
        <v>0</v>
      </c>
      <c r="S1039" s="222">
        <v>0</v>
      </c>
      <c r="T1039" s="223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4" t="s">
        <v>253</v>
      </c>
      <c r="AT1039" s="224" t="s">
        <v>138</v>
      </c>
      <c r="AU1039" s="224" t="s">
        <v>143</v>
      </c>
      <c r="AY1039" s="17" t="s">
        <v>135</v>
      </c>
      <c r="BE1039" s="225">
        <f>IF(N1039="základní",J1039,0)</f>
        <v>0</v>
      </c>
      <c r="BF1039" s="225">
        <f>IF(N1039="snížená",J1039,0)</f>
        <v>0</v>
      </c>
      <c r="BG1039" s="225">
        <f>IF(N1039="zákl. přenesená",J1039,0)</f>
        <v>0</v>
      </c>
      <c r="BH1039" s="225">
        <f>IF(N1039="sníž. přenesená",J1039,0)</f>
        <v>0</v>
      </c>
      <c r="BI1039" s="225">
        <f>IF(N1039="nulová",J1039,0)</f>
        <v>0</v>
      </c>
      <c r="BJ1039" s="17" t="s">
        <v>143</v>
      </c>
      <c r="BK1039" s="225">
        <f>ROUND(I1039*H1039,2)</f>
        <v>0</v>
      </c>
      <c r="BL1039" s="17" t="s">
        <v>253</v>
      </c>
      <c r="BM1039" s="224" t="s">
        <v>1280</v>
      </c>
    </row>
    <row r="1040" s="14" customFormat="1">
      <c r="A1040" s="14"/>
      <c r="B1040" s="237"/>
      <c r="C1040" s="238"/>
      <c r="D1040" s="228" t="s">
        <v>145</v>
      </c>
      <c r="E1040" s="239" t="s">
        <v>1</v>
      </c>
      <c r="F1040" s="240" t="s">
        <v>338</v>
      </c>
      <c r="G1040" s="238"/>
      <c r="H1040" s="241">
        <v>33</v>
      </c>
      <c r="I1040" s="242"/>
      <c r="J1040" s="238"/>
      <c r="K1040" s="238"/>
      <c r="L1040" s="243"/>
      <c r="M1040" s="244"/>
      <c r="N1040" s="245"/>
      <c r="O1040" s="245"/>
      <c r="P1040" s="245"/>
      <c r="Q1040" s="245"/>
      <c r="R1040" s="245"/>
      <c r="S1040" s="245"/>
      <c r="T1040" s="246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7" t="s">
        <v>145</v>
      </c>
      <c r="AU1040" s="247" t="s">
        <v>143</v>
      </c>
      <c r="AV1040" s="14" t="s">
        <v>143</v>
      </c>
      <c r="AW1040" s="14" t="s">
        <v>30</v>
      </c>
      <c r="AX1040" s="14" t="s">
        <v>78</v>
      </c>
      <c r="AY1040" s="247" t="s">
        <v>135</v>
      </c>
    </row>
    <row r="1041" s="2" customFormat="1" ht="24.15" customHeight="1">
      <c r="A1041" s="38"/>
      <c r="B1041" s="39"/>
      <c r="C1041" s="259" t="s">
        <v>1281</v>
      </c>
      <c r="D1041" s="259" t="s">
        <v>149</v>
      </c>
      <c r="E1041" s="260" t="s">
        <v>1282</v>
      </c>
      <c r="F1041" s="261" t="s">
        <v>1283</v>
      </c>
      <c r="G1041" s="262" t="s">
        <v>328</v>
      </c>
      <c r="H1041" s="263">
        <v>39.600000000000001</v>
      </c>
      <c r="I1041" s="264"/>
      <c r="J1041" s="265">
        <f>ROUND(I1041*H1041,2)</f>
        <v>0</v>
      </c>
      <c r="K1041" s="266"/>
      <c r="L1041" s="267"/>
      <c r="M1041" s="268" t="s">
        <v>1</v>
      </c>
      <c r="N1041" s="269" t="s">
        <v>39</v>
      </c>
      <c r="O1041" s="91"/>
      <c r="P1041" s="222">
        <f>O1041*H1041</f>
        <v>0</v>
      </c>
      <c r="Q1041" s="222">
        <v>6.0000000000000002E-05</v>
      </c>
      <c r="R1041" s="222">
        <f>Q1041*H1041</f>
        <v>0.0023760000000000001</v>
      </c>
      <c r="S1041" s="222">
        <v>0</v>
      </c>
      <c r="T1041" s="223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24" t="s">
        <v>332</v>
      </c>
      <c r="AT1041" s="224" t="s">
        <v>149</v>
      </c>
      <c r="AU1041" s="224" t="s">
        <v>143</v>
      </c>
      <c r="AY1041" s="17" t="s">
        <v>135</v>
      </c>
      <c r="BE1041" s="225">
        <f>IF(N1041="základní",J1041,0)</f>
        <v>0</v>
      </c>
      <c r="BF1041" s="225">
        <f>IF(N1041="snížená",J1041,0)</f>
        <v>0</v>
      </c>
      <c r="BG1041" s="225">
        <f>IF(N1041="zákl. přenesená",J1041,0)</f>
        <v>0</v>
      </c>
      <c r="BH1041" s="225">
        <f>IF(N1041="sníž. přenesená",J1041,0)</f>
        <v>0</v>
      </c>
      <c r="BI1041" s="225">
        <f>IF(N1041="nulová",J1041,0)</f>
        <v>0</v>
      </c>
      <c r="BJ1041" s="17" t="s">
        <v>143</v>
      </c>
      <c r="BK1041" s="225">
        <f>ROUND(I1041*H1041,2)</f>
        <v>0</v>
      </c>
      <c r="BL1041" s="17" t="s">
        <v>253</v>
      </c>
      <c r="BM1041" s="224" t="s">
        <v>1284</v>
      </c>
    </row>
    <row r="1042" s="14" customFormat="1">
      <c r="A1042" s="14"/>
      <c r="B1042" s="237"/>
      <c r="C1042" s="238"/>
      <c r="D1042" s="228" t="s">
        <v>145</v>
      </c>
      <c r="E1042" s="239" t="s">
        <v>1</v>
      </c>
      <c r="F1042" s="240" t="s">
        <v>338</v>
      </c>
      <c r="G1042" s="238"/>
      <c r="H1042" s="241">
        <v>33</v>
      </c>
      <c r="I1042" s="242"/>
      <c r="J1042" s="238"/>
      <c r="K1042" s="238"/>
      <c r="L1042" s="243"/>
      <c r="M1042" s="244"/>
      <c r="N1042" s="245"/>
      <c r="O1042" s="245"/>
      <c r="P1042" s="245"/>
      <c r="Q1042" s="245"/>
      <c r="R1042" s="245"/>
      <c r="S1042" s="245"/>
      <c r="T1042" s="246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7" t="s">
        <v>145</v>
      </c>
      <c r="AU1042" s="247" t="s">
        <v>143</v>
      </c>
      <c r="AV1042" s="14" t="s">
        <v>143</v>
      </c>
      <c r="AW1042" s="14" t="s">
        <v>30</v>
      </c>
      <c r="AX1042" s="14" t="s">
        <v>78</v>
      </c>
      <c r="AY1042" s="247" t="s">
        <v>135</v>
      </c>
    </row>
    <row r="1043" s="14" customFormat="1">
      <c r="A1043" s="14"/>
      <c r="B1043" s="237"/>
      <c r="C1043" s="238"/>
      <c r="D1043" s="228" t="s">
        <v>145</v>
      </c>
      <c r="E1043" s="238"/>
      <c r="F1043" s="240" t="s">
        <v>1276</v>
      </c>
      <c r="G1043" s="238"/>
      <c r="H1043" s="241">
        <v>39.600000000000001</v>
      </c>
      <c r="I1043" s="242"/>
      <c r="J1043" s="238"/>
      <c r="K1043" s="238"/>
      <c r="L1043" s="243"/>
      <c r="M1043" s="244"/>
      <c r="N1043" s="245"/>
      <c r="O1043" s="245"/>
      <c r="P1043" s="245"/>
      <c r="Q1043" s="245"/>
      <c r="R1043" s="245"/>
      <c r="S1043" s="245"/>
      <c r="T1043" s="246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7" t="s">
        <v>145</v>
      </c>
      <c r="AU1043" s="247" t="s">
        <v>143</v>
      </c>
      <c r="AV1043" s="14" t="s">
        <v>143</v>
      </c>
      <c r="AW1043" s="14" t="s">
        <v>4</v>
      </c>
      <c r="AX1043" s="14" t="s">
        <v>78</v>
      </c>
      <c r="AY1043" s="247" t="s">
        <v>135</v>
      </c>
    </row>
    <row r="1044" s="2" customFormat="1" ht="21.75" customHeight="1">
      <c r="A1044" s="38"/>
      <c r="B1044" s="39"/>
      <c r="C1044" s="212" t="s">
        <v>1285</v>
      </c>
      <c r="D1044" s="212" t="s">
        <v>138</v>
      </c>
      <c r="E1044" s="213" t="s">
        <v>1286</v>
      </c>
      <c r="F1044" s="214" t="s">
        <v>1287</v>
      </c>
      <c r="G1044" s="215" t="s">
        <v>157</v>
      </c>
      <c r="H1044" s="216">
        <v>1</v>
      </c>
      <c r="I1044" s="217"/>
      <c r="J1044" s="218">
        <f>ROUND(I1044*H1044,2)</f>
        <v>0</v>
      </c>
      <c r="K1044" s="219"/>
      <c r="L1044" s="44"/>
      <c r="M1044" s="220" t="s">
        <v>1</v>
      </c>
      <c r="N1044" s="221" t="s">
        <v>39</v>
      </c>
      <c r="O1044" s="91"/>
      <c r="P1044" s="222">
        <f>O1044*H1044</f>
        <v>0</v>
      </c>
      <c r="Q1044" s="222">
        <v>0</v>
      </c>
      <c r="R1044" s="222">
        <f>Q1044*H1044</f>
        <v>0</v>
      </c>
      <c r="S1044" s="222">
        <v>0</v>
      </c>
      <c r="T1044" s="223">
        <f>S1044*H1044</f>
        <v>0</v>
      </c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R1044" s="224" t="s">
        <v>253</v>
      </c>
      <c r="AT1044" s="224" t="s">
        <v>138</v>
      </c>
      <c r="AU1044" s="224" t="s">
        <v>143</v>
      </c>
      <c r="AY1044" s="17" t="s">
        <v>135</v>
      </c>
      <c r="BE1044" s="225">
        <f>IF(N1044="základní",J1044,0)</f>
        <v>0</v>
      </c>
      <c r="BF1044" s="225">
        <f>IF(N1044="snížená",J1044,0)</f>
        <v>0</v>
      </c>
      <c r="BG1044" s="225">
        <f>IF(N1044="zákl. přenesená",J1044,0)</f>
        <v>0</v>
      </c>
      <c r="BH1044" s="225">
        <f>IF(N1044="sníž. přenesená",J1044,0)</f>
        <v>0</v>
      </c>
      <c r="BI1044" s="225">
        <f>IF(N1044="nulová",J1044,0)</f>
        <v>0</v>
      </c>
      <c r="BJ1044" s="17" t="s">
        <v>143</v>
      </c>
      <c r="BK1044" s="225">
        <f>ROUND(I1044*H1044,2)</f>
        <v>0</v>
      </c>
      <c r="BL1044" s="17" t="s">
        <v>253</v>
      </c>
      <c r="BM1044" s="224" t="s">
        <v>1288</v>
      </c>
    </row>
    <row r="1045" s="2" customFormat="1" ht="21.75" customHeight="1">
      <c r="A1045" s="38"/>
      <c r="B1045" s="39"/>
      <c r="C1045" s="212" t="s">
        <v>1289</v>
      </c>
      <c r="D1045" s="212" t="s">
        <v>138</v>
      </c>
      <c r="E1045" s="213" t="s">
        <v>1290</v>
      </c>
      <c r="F1045" s="214" t="s">
        <v>1291</v>
      </c>
      <c r="G1045" s="215" t="s">
        <v>157</v>
      </c>
      <c r="H1045" s="216">
        <v>1</v>
      </c>
      <c r="I1045" s="217"/>
      <c r="J1045" s="218">
        <f>ROUND(I1045*H1045,2)</f>
        <v>0</v>
      </c>
      <c r="K1045" s="219"/>
      <c r="L1045" s="44"/>
      <c r="M1045" s="220" t="s">
        <v>1</v>
      </c>
      <c r="N1045" s="221" t="s">
        <v>39</v>
      </c>
      <c r="O1045" s="91"/>
      <c r="P1045" s="222">
        <f>O1045*H1045</f>
        <v>0</v>
      </c>
      <c r="Q1045" s="222">
        <v>0</v>
      </c>
      <c r="R1045" s="222">
        <f>Q1045*H1045</f>
        <v>0</v>
      </c>
      <c r="S1045" s="222">
        <v>0.00029999999999999997</v>
      </c>
      <c r="T1045" s="223">
        <f>S1045*H1045</f>
        <v>0.00029999999999999997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24" t="s">
        <v>253</v>
      </c>
      <c r="AT1045" s="224" t="s">
        <v>138</v>
      </c>
      <c r="AU1045" s="224" t="s">
        <v>143</v>
      </c>
      <c r="AY1045" s="17" t="s">
        <v>135</v>
      </c>
      <c r="BE1045" s="225">
        <f>IF(N1045="základní",J1045,0)</f>
        <v>0</v>
      </c>
      <c r="BF1045" s="225">
        <f>IF(N1045="snížená",J1045,0)</f>
        <v>0</v>
      </c>
      <c r="BG1045" s="225">
        <f>IF(N1045="zákl. přenesená",J1045,0)</f>
        <v>0</v>
      </c>
      <c r="BH1045" s="225">
        <f>IF(N1045="sníž. přenesená",J1045,0)</f>
        <v>0</v>
      </c>
      <c r="BI1045" s="225">
        <f>IF(N1045="nulová",J1045,0)</f>
        <v>0</v>
      </c>
      <c r="BJ1045" s="17" t="s">
        <v>143</v>
      </c>
      <c r="BK1045" s="225">
        <f>ROUND(I1045*H1045,2)</f>
        <v>0</v>
      </c>
      <c r="BL1045" s="17" t="s">
        <v>253</v>
      </c>
      <c r="BM1045" s="224" t="s">
        <v>1292</v>
      </c>
    </row>
    <row r="1046" s="13" customFormat="1">
      <c r="A1046" s="13"/>
      <c r="B1046" s="226"/>
      <c r="C1046" s="227"/>
      <c r="D1046" s="228" t="s">
        <v>145</v>
      </c>
      <c r="E1046" s="229" t="s">
        <v>1</v>
      </c>
      <c r="F1046" s="230" t="s">
        <v>996</v>
      </c>
      <c r="G1046" s="227"/>
      <c r="H1046" s="229" t="s">
        <v>1</v>
      </c>
      <c r="I1046" s="231"/>
      <c r="J1046" s="227"/>
      <c r="K1046" s="227"/>
      <c r="L1046" s="232"/>
      <c r="M1046" s="233"/>
      <c r="N1046" s="234"/>
      <c r="O1046" s="234"/>
      <c r="P1046" s="234"/>
      <c r="Q1046" s="234"/>
      <c r="R1046" s="234"/>
      <c r="S1046" s="234"/>
      <c r="T1046" s="235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6" t="s">
        <v>145</v>
      </c>
      <c r="AU1046" s="236" t="s">
        <v>143</v>
      </c>
      <c r="AV1046" s="13" t="s">
        <v>78</v>
      </c>
      <c r="AW1046" s="13" t="s">
        <v>30</v>
      </c>
      <c r="AX1046" s="13" t="s">
        <v>73</v>
      </c>
      <c r="AY1046" s="236" t="s">
        <v>135</v>
      </c>
    </row>
    <row r="1047" s="14" customFormat="1">
      <c r="A1047" s="14"/>
      <c r="B1047" s="237"/>
      <c r="C1047" s="238"/>
      <c r="D1047" s="228" t="s">
        <v>145</v>
      </c>
      <c r="E1047" s="239" t="s">
        <v>1</v>
      </c>
      <c r="F1047" s="240" t="s">
        <v>78</v>
      </c>
      <c r="G1047" s="238"/>
      <c r="H1047" s="241">
        <v>1</v>
      </c>
      <c r="I1047" s="242"/>
      <c r="J1047" s="238"/>
      <c r="K1047" s="238"/>
      <c r="L1047" s="243"/>
      <c r="M1047" s="244"/>
      <c r="N1047" s="245"/>
      <c r="O1047" s="245"/>
      <c r="P1047" s="245"/>
      <c r="Q1047" s="245"/>
      <c r="R1047" s="245"/>
      <c r="S1047" s="245"/>
      <c r="T1047" s="246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47" t="s">
        <v>145</v>
      </c>
      <c r="AU1047" s="247" t="s">
        <v>143</v>
      </c>
      <c r="AV1047" s="14" t="s">
        <v>143</v>
      </c>
      <c r="AW1047" s="14" t="s">
        <v>30</v>
      </c>
      <c r="AX1047" s="14" t="s">
        <v>78</v>
      </c>
      <c r="AY1047" s="247" t="s">
        <v>135</v>
      </c>
    </row>
    <row r="1048" s="2" customFormat="1" ht="16.5" customHeight="1">
      <c r="A1048" s="38"/>
      <c r="B1048" s="39"/>
      <c r="C1048" s="259" t="s">
        <v>1293</v>
      </c>
      <c r="D1048" s="259" t="s">
        <v>149</v>
      </c>
      <c r="E1048" s="260" t="s">
        <v>1294</v>
      </c>
      <c r="F1048" s="261" t="s">
        <v>1295</v>
      </c>
      <c r="G1048" s="262" t="s">
        <v>157</v>
      </c>
      <c r="H1048" s="263">
        <v>1</v>
      </c>
      <c r="I1048" s="264"/>
      <c r="J1048" s="265">
        <f>ROUND(I1048*H1048,2)</f>
        <v>0</v>
      </c>
      <c r="K1048" s="266"/>
      <c r="L1048" s="267"/>
      <c r="M1048" s="268" t="s">
        <v>1</v>
      </c>
      <c r="N1048" s="269" t="s">
        <v>39</v>
      </c>
      <c r="O1048" s="91"/>
      <c r="P1048" s="222">
        <f>O1048*H1048</f>
        <v>0</v>
      </c>
      <c r="Q1048" s="222">
        <v>0.00044999999999999999</v>
      </c>
      <c r="R1048" s="222">
        <f>Q1048*H1048</f>
        <v>0.00044999999999999999</v>
      </c>
      <c r="S1048" s="222">
        <v>0</v>
      </c>
      <c r="T1048" s="223">
        <f>S1048*H1048</f>
        <v>0</v>
      </c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R1048" s="224" t="s">
        <v>332</v>
      </c>
      <c r="AT1048" s="224" t="s">
        <v>149</v>
      </c>
      <c r="AU1048" s="224" t="s">
        <v>143</v>
      </c>
      <c r="AY1048" s="17" t="s">
        <v>135</v>
      </c>
      <c r="BE1048" s="225">
        <f>IF(N1048="základní",J1048,0)</f>
        <v>0</v>
      </c>
      <c r="BF1048" s="225">
        <f>IF(N1048="snížená",J1048,0)</f>
        <v>0</v>
      </c>
      <c r="BG1048" s="225">
        <f>IF(N1048="zákl. přenesená",J1048,0)</f>
        <v>0</v>
      </c>
      <c r="BH1048" s="225">
        <f>IF(N1048="sníž. přenesená",J1048,0)</f>
        <v>0</v>
      </c>
      <c r="BI1048" s="225">
        <f>IF(N1048="nulová",J1048,0)</f>
        <v>0</v>
      </c>
      <c r="BJ1048" s="17" t="s">
        <v>143</v>
      </c>
      <c r="BK1048" s="225">
        <f>ROUND(I1048*H1048,2)</f>
        <v>0</v>
      </c>
      <c r="BL1048" s="17" t="s">
        <v>253</v>
      </c>
      <c r="BM1048" s="224" t="s">
        <v>1296</v>
      </c>
    </row>
    <row r="1049" s="2" customFormat="1" ht="16.5" customHeight="1">
      <c r="A1049" s="38"/>
      <c r="B1049" s="39"/>
      <c r="C1049" s="212" t="s">
        <v>1297</v>
      </c>
      <c r="D1049" s="212" t="s">
        <v>138</v>
      </c>
      <c r="E1049" s="213" t="s">
        <v>1298</v>
      </c>
      <c r="F1049" s="214" t="s">
        <v>1299</v>
      </c>
      <c r="G1049" s="215" t="s">
        <v>157</v>
      </c>
      <c r="H1049" s="216">
        <v>4</v>
      </c>
      <c r="I1049" s="217"/>
      <c r="J1049" s="218">
        <f>ROUND(I1049*H1049,2)</f>
        <v>0</v>
      </c>
      <c r="K1049" s="219"/>
      <c r="L1049" s="44"/>
      <c r="M1049" s="220" t="s">
        <v>1</v>
      </c>
      <c r="N1049" s="221" t="s">
        <v>39</v>
      </c>
      <c r="O1049" s="91"/>
      <c r="P1049" s="222">
        <f>O1049*H1049</f>
        <v>0</v>
      </c>
      <c r="Q1049" s="222">
        <v>0</v>
      </c>
      <c r="R1049" s="222">
        <f>Q1049*H1049</f>
        <v>0</v>
      </c>
      <c r="S1049" s="222">
        <v>0</v>
      </c>
      <c r="T1049" s="22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4" t="s">
        <v>503</v>
      </c>
      <c r="AT1049" s="224" t="s">
        <v>138</v>
      </c>
      <c r="AU1049" s="224" t="s">
        <v>143</v>
      </c>
      <c r="AY1049" s="17" t="s">
        <v>135</v>
      </c>
      <c r="BE1049" s="225">
        <f>IF(N1049="základní",J1049,0)</f>
        <v>0</v>
      </c>
      <c r="BF1049" s="225">
        <f>IF(N1049="snížená",J1049,0)</f>
        <v>0</v>
      </c>
      <c r="BG1049" s="225">
        <f>IF(N1049="zákl. přenesená",J1049,0)</f>
        <v>0</v>
      </c>
      <c r="BH1049" s="225">
        <f>IF(N1049="sníž. přenesená",J1049,0)</f>
        <v>0</v>
      </c>
      <c r="BI1049" s="225">
        <f>IF(N1049="nulová",J1049,0)</f>
        <v>0</v>
      </c>
      <c r="BJ1049" s="17" t="s">
        <v>143</v>
      </c>
      <c r="BK1049" s="225">
        <f>ROUND(I1049*H1049,2)</f>
        <v>0</v>
      </c>
      <c r="BL1049" s="17" t="s">
        <v>503</v>
      </c>
      <c r="BM1049" s="224" t="s">
        <v>1300</v>
      </c>
    </row>
    <row r="1050" s="14" customFormat="1">
      <c r="A1050" s="14"/>
      <c r="B1050" s="237"/>
      <c r="C1050" s="238"/>
      <c r="D1050" s="228" t="s">
        <v>145</v>
      </c>
      <c r="E1050" s="239" t="s">
        <v>1</v>
      </c>
      <c r="F1050" s="240" t="s">
        <v>142</v>
      </c>
      <c r="G1050" s="238"/>
      <c r="H1050" s="241">
        <v>4</v>
      </c>
      <c r="I1050" s="242"/>
      <c r="J1050" s="238"/>
      <c r="K1050" s="238"/>
      <c r="L1050" s="243"/>
      <c r="M1050" s="244"/>
      <c r="N1050" s="245"/>
      <c r="O1050" s="245"/>
      <c r="P1050" s="245"/>
      <c r="Q1050" s="245"/>
      <c r="R1050" s="245"/>
      <c r="S1050" s="245"/>
      <c r="T1050" s="246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7" t="s">
        <v>145</v>
      </c>
      <c r="AU1050" s="247" t="s">
        <v>143</v>
      </c>
      <c r="AV1050" s="14" t="s">
        <v>143</v>
      </c>
      <c r="AW1050" s="14" t="s">
        <v>30</v>
      </c>
      <c r="AX1050" s="14" t="s">
        <v>78</v>
      </c>
      <c r="AY1050" s="247" t="s">
        <v>135</v>
      </c>
    </row>
    <row r="1051" s="2" customFormat="1" ht="24.15" customHeight="1">
      <c r="A1051" s="38"/>
      <c r="B1051" s="39"/>
      <c r="C1051" s="259" t="s">
        <v>1301</v>
      </c>
      <c r="D1051" s="259" t="s">
        <v>149</v>
      </c>
      <c r="E1051" s="260" t="s">
        <v>1302</v>
      </c>
      <c r="F1051" s="261" t="s">
        <v>1303</v>
      </c>
      <c r="G1051" s="262" t="s">
        <v>157</v>
      </c>
      <c r="H1051" s="263">
        <v>4</v>
      </c>
      <c r="I1051" s="264"/>
      <c r="J1051" s="265">
        <f>ROUND(I1051*H1051,2)</f>
        <v>0</v>
      </c>
      <c r="K1051" s="266"/>
      <c r="L1051" s="267"/>
      <c r="M1051" s="268" t="s">
        <v>1</v>
      </c>
      <c r="N1051" s="269" t="s">
        <v>39</v>
      </c>
      <c r="O1051" s="91"/>
      <c r="P1051" s="222">
        <f>O1051*H1051</f>
        <v>0</v>
      </c>
      <c r="Q1051" s="222">
        <v>0.00010000000000000001</v>
      </c>
      <c r="R1051" s="222">
        <f>Q1051*H1051</f>
        <v>0.00040000000000000002</v>
      </c>
      <c r="S1051" s="222">
        <v>0</v>
      </c>
      <c r="T1051" s="223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24" t="s">
        <v>798</v>
      </c>
      <c r="AT1051" s="224" t="s">
        <v>149</v>
      </c>
      <c r="AU1051" s="224" t="s">
        <v>143</v>
      </c>
      <c r="AY1051" s="17" t="s">
        <v>135</v>
      </c>
      <c r="BE1051" s="225">
        <f>IF(N1051="základní",J1051,0)</f>
        <v>0</v>
      </c>
      <c r="BF1051" s="225">
        <f>IF(N1051="snížená",J1051,0)</f>
        <v>0</v>
      </c>
      <c r="BG1051" s="225">
        <f>IF(N1051="zákl. přenesená",J1051,0)</f>
        <v>0</v>
      </c>
      <c r="BH1051" s="225">
        <f>IF(N1051="sníž. přenesená",J1051,0)</f>
        <v>0</v>
      </c>
      <c r="BI1051" s="225">
        <f>IF(N1051="nulová",J1051,0)</f>
        <v>0</v>
      </c>
      <c r="BJ1051" s="17" t="s">
        <v>143</v>
      </c>
      <c r="BK1051" s="225">
        <f>ROUND(I1051*H1051,2)</f>
        <v>0</v>
      </c>
      <c r="BL1051" s="17" t="s">
        <v>798</v>
      </c>
      <c r="BM1051" s="224" t="s">
        <v>1304</v>
      </c>
    </row>
    <row r="1052" s="14" customFormat="1">
      <c r="A1052" s="14"/>
      <c r="B1052" s="237"/>
      <c r="C1052" s="238"/>
      <c r="D1052" s="228" t="s">
        <v>145</v>
      </c>
      <c r="E1052" s="239" t="s">
        <v>1</v>
      </c>
      <c r="F1052" s="240" t="s">
        <v>142</v>
      </c>
      <c r="G1052" s="238"/>
      <c r="H1052" s="241">
        <v>4</v>
      </c>
      <c r="I1052" s="242"/>
      <c r="J1052" s="238"/>
      <c r="K1052" s="238"/>
      <c r="L1052" s="243"/>
      <c r="M1052" s="244"/>
      <c r="N1052" s="245"/>
      <c r="O1052" s="245"/>
      <c r="P1052" s="245"/>
      <c r="Q1052" s="245"/>
      <c r="R1052" s="245"/>
      <c r="S1052" s="245"/>
      <c r="T1052" s="24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7" t="s">
        <v>145</v>
      </c>
      <c r="AU1052" s="247" t="s">
        <v>143</v>
      </c>
      <c r="AV1052" s="14" t="s">
        <v>143</v>
      </c>
      <c r="AW1052" s="14" t="s">
        <v>30</v>
      </c>
      <c r="AX1052" s="14" t="s">
        <v>78</v>
      </c>
      <c r="AY1052" s="247" t="s">
        <v>135</v>
      </c>
    </row>
    <row r="1053" s="2" customFormat="1" ht="21.75" customHeight="1">
      <c r="A1053" s="38"/>
      <c r="B1053" s="39"/>
      <c r="C1053" s="259" t="s">
        <v>1305</v>
      </c>
      <c r="D1053" s="259" t="s">
        <v>149</v>
      </c>
      <c r="E1053" s="260" t="s">
        <v>1306</v>
      </c>
      <c r="F1053" s="261" t="s">
        <v>1307</v>
      </c>
      <c r="G1053" s="262" t="s">
        <v>157</v>
      </c>
      <c r="H1053" s="263">
        <v>4</v>
      </c>
      <c r="I1053" s="264"/>
      <c r="J1053" s="265">
        <f>ROUND(I1053*H1053,2)</f>
        <v>0</v>
      </c>
      <c r="K1053" s="266"/>
      <c r="L1053" s="267"/>
      <c r="M1053" s="268" t="s">
        <v>1</v>
      </c>
      <c r="N1053" s="269" t="s">
        <v>39</v>
      </c>
      <c r="O1053" s="91"/>
      <c r="P1053" s="222">
        <f>O1053*H1053</f>
        <v>0</v>
      </c>
      <c r="Q1053" s="222">
        <v>0.00010000000000000001</v>
      </c>
      <c r="R1053" s="222">
        <f>Q1053*H1053</f>
        <v>0.00040000000000000002</v>
      </c>
      <c r="S1053" s="222">
        <v>0</v>
      </c>
      <c r="T1053" s="223">
        <f>S1053*H1053</f>
        <v>0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224" t="s">
        <v>798</v>
      </c>
      <c r="AT1053" s="224" t="s">
        <v>149</v>
      </c>
      <c r="AU1053" s="224" t="s">
        <v>143</v>
      </c>
      <c r="AY1053" s="17" t="s">
        <v>135</v>
      </c>
      <c r="BE1053" s="225">
        <f>IF(N1053="základní",J1053,0)</f>
        <v>0</v>
      </c>
      <c r="BF1053" s="225">
        <f>IF(N1053="snížená",J1053,0)</f>
        <v>0</v>
      </c>
      <c r="BG1053" s="225">
        <f>IF(N1053="zákl. přenesená",J1053,0)</f>
        <v>0</v>
      </c>
      <c r="BH1053" s="225">
        <f>IF(N1053="sníž. přenesená",J1053,0)</f>
        <v>0</v>
      </c>
      <c r="BI1053" s="225">
        <f>IF(N1053="nulová",J1053,0)</f>
        <v>0</v>
      </c>
      <c r="BJ1053" s="17" t="s">
        <v>143</v>
      </c>
      <c r="BK1053" s="225">
        <f>ROUND(I1053*H1053,2)</f>
        <v>0</v>
      </c>
      <c r="BL1053" s="17" t="s">
        <v>798</v>
      </c>
      <c r="BM1053" s="224" t="s">
        <v>1308</v>
      </c>
    </row>
    <row r="1054" s="14" customFormat="1">
      <c r="A1054" s="14"/>
      <c r="B1054" s="237"/>
      <c r="C1054" s="238"/>
      <c r="D1054" s="228" t="s">
        <v>145</v>
      </c>
      <c r="E1054" s="239" t="s">
        <v>1</v>
      </c>
      <c r="F1054" s="240" t="s">
        <v>142</v>
      </c>
      <c r="G1054" s="238"/>
      <c r="H1054" s="241">
        <v>4</v>
      </c>
      <c r="I1054" s="242"/>
      <c r="J1054" s="238"/>
      <c r="K1054" s="238"/>
      <c r="L1054" s="243"/>
      <c r="M1054" s="244"/>
      <c r="N1054" s="245"/>
      <c r="O1054" s="245"/>
      <c r="P1054" s="245"/>
      <c r="Q1054" s="245"/>
      <c r="R1054" s="245"/>
      <c r="S1054" s="245"/>
      <c r="T1054" s="246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7" t="s">
        <v>145</v>
      </c>
      <c r="AU1054" s="247" t="s">
        <v>143</v>
      </c>
      <c r="AV1054" s="14" t="s">
        <v>143</v>
      </c>
      <c r="AW1054" s="14" t="s">
        <v>30</v>
      </c>
      <c r="AX1054" s="14" t="s">
        <v>78</v>
      </c>
      <c r="AY1054" s="247" t="s">
        <v>135</v>
      </c>
    </row>
    <row r="1055" s="2" customFormat="1" ht="16.5" customHeight="1">
      <c r="A1055" s="38"/>
      <c r="B1055" s="39"/>
      <c r="C1055" s="212" t="s">
        <v>1309</v>
      </c>
      <c r="D1055" s="212" t="s">
        <v>138</v>
      </c>
      <c r="E1055" s="213" t="s">
        <v>1310</v>
      </c>
      <c r="F1055" s="214" t="s">
        <v>1311</v>
      </c>
      <c r="G1055" s="215" t="s">
        <v>157</v>
      </c>
      <c r="H1055" s="216">
        <v>4</v>
      </c>
      <c r="I1055" s="217"/>
      <c r="J1055" s="218">
        <f>ROUND(I1055*H1055,2)</f>
        <v>0</v>
      </c>
      <c r="K1055" s="219"/>
      <c r="L1055" s="44"/>
      <c r="M1055" s="220" t="s">
        <v>1</v>
      </c>
      <c r="N1055" s="221" t="s">
        <v>39</v>
      </c>
      <c r="O1055" s="91"/>
      <c r="P1055" s="222">
        <f>O1055*H1055</f>
        <v>0</v>
      </c>
      <c r="Q1055" s="222">
        <v>0</v>
      </c>
      <c r="R1055" s="222">
        <f>Q1055*H1055</f>
        <v>0</v>
      </c>
      <c r="S1055" s="222">
        <v>0</v>
      </c>
      <c r="T1055" s="223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24" t="s">
        <v>253</v>
      </c>
      <c r="AT1055" s="224" t="s">
        <v>138</v>
      </c>
      <c r="AU1055" s="224" t="s">
        <v>143</v>
      </c>
      <c r="AY1055" s="17" t="s">
        <v>135</v>
      </c>
      <c r="BE1055" s="225">
        <f>IF(N1055="základní",J1055,0)</f>
        <v>0</v>
      </c>
      <c r="BF1055" s="225">
        <f>IF(N1055="snížená",J1055,0)</f>
        <v>0</v>
      </c>
      <c r="BG1055" s="225">
        <f>IF(N1055="zákl. přenesená",J1055,0)</f>
        <v>0</v>
      </c>
      <c r="BH1055" s="225">
        <f>IF(N1055="sníž. přenesená",J1055,0)</f>
        <v>0</v>
      </c>
      <c r="BI1055" s="225">
        <f>IF(N1055="nulová",J1055,0)</f>
        <v>0</v>
      </c>
      <c r="BJ1055" s="17" t="s">
        <v>143</v>
      </c>
      <c r="BK1055" s="225">
        <f>ROUND(I1055*H1055,2)</f>
        <v>0</v>
      </c>
      <c r="BL1055" s="17" t="s">
        <v>253</v>
      </c>
      <c r="BM1055" s="224" t="s">
        <v>1312</v>
      </c>
    </row>
    <row r="1056" s="14" customFormat="1">
      <c r="A1056" s="14"/>
      <c r="B1056" s="237"/>
      <c r="C1056" s="238"/>
      <c r="D1056" s="228" t="s">
        <v>145</v>
      </c>
      <c r="E1056" s="239" t="s">
        <v>1</v>
      </c>
      <c r="F1056" s="240" t="s">
        <v>142</v>
      </c>
      <c r="G1056" s="238"/>
      <c r="H1056" s="241">
        <v>4</v>
      </c>
      <c r="I1056" s="242"/>
      <c r="J1056" s="238"/>
      <c r="K1056" s="238"/>
      <c r="L1056" s="243"/>
      <c r="M1056" s="244"/>
      <c r="N1056" s="245"/>
      <c r="O1056" s="245"/>
      <c r="P1056" s="245"/>
      <c r="Q1056" s="245"/>
      <c r="R1056" s="245"/>
      <c r="S1056" s="245"/>
      <c r="T1056" s="246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7" t="s">
        <v>145</v>
      </c>
      <c r="AU1056" s="247" t="s">
        <v>143</v>
      </c>
      <c r="AV1056" s="14" t="s">
        <v>143</v>
      </c>
      <c r="AW1056" s="14" t="s">
        <v>30</v>
      </c>
      <c r="AX1056" s="14" t="s">
        <v>73</v>
      </c>
      <c r="AY1056" s="247" t="s">
        <v>135</v>
      </c>
    </row>
    <row r="1057" s="15" customFormat="1">
      <c r="A1057" s="15"/>
      <c r="B1057" s="248"/>
      <c r="C1057" s="249"/>
      <c r="D1057" s="228" t="s">
        <v>145</v>
      </c>
      <c r="E1057" s="250" t="s">
        <v>1</v>
      </c>
      <c r="F1057" s="251" t="s">
        <v>148</v>
      </c>
      <c r="G1057" s="249"/>
      <c r="H1057" s="252">
        <v>4</v>
      </c>
      <c r="I1057" s="253"/>
      <c r="J1057" s="249"/>
      <c r="K1057" s="249"/>
      <c r="L1057" s="254"/>
      <c r="M1057" s="255"/>
      <c r="N1057" s="256"/>
      <c r="O1057" s="256"/>
      <c r="P1057" s="256"/>
      <c r="Q1057" s="256"/>
      <c r="R1057" s="256"/>
      <c r="S1057" s="256"/>
      <c r="T1057" s="257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58" t="s">
        <v>145</v>
      </c>
      <c r="AU1057" s="258" t="s">
        <v>143</v>
      </c>
      <c r="AV1057" s="15" t="s">
        <v>142</v>
      </c>
      <c r="AW1057" s="15" t="s">
        <v>30</v>
      </c>
      <c r="AX1057" s="15" t="s">
        <v>78</v>
      </c>
      <c r="AY1057" s="258" t="s">
        <v>135</v>
      </c>
    </row>
    <row r="1058" s="2" customFormat="1" ht="24.15" customHeight="1">
      <c r="A1058" s="38"/>
      <c r="B1058" s="39"/>
      <c r="C1058" s="259" t="s">
        <v>1313</v>
      </c>
      <c r="D1058" s="259" t="s">
        <v>149</v>
      </c>
      <c r="E1058" s="260" t="s">
        <v>1314</v>
      </c>
      <c r="F1058" s="261" t="s">
        <v>1315</v>
      </c>
      <c r="G1058" s="262" t="s">
        <v>157</v>
      </c>
      <c r="H1058" s="263">
        <v>4</v>
      </c>
      <c r="I1058" s="264"/>
      <c r="J1058" s="265">
        <f>ROUND(I1058*H1058,2)</f>
        <v>0</v>
      </c>
      <c r="K1058" s="266"/>
      <c r="L1058" s="267"/>
      <c r="M1058" s="268" t="s">
        <v>1</v>
      </c>
      <c r="N1058" s="269" t="s">
        <v>39</v>
      </c>
      <c r="O1058" s="91"/>
      <c r="P1058" s="222">
        <f>O1058*H1058</f>
        <v>0</v>
      </c>
      <c r="Q1058" s="222">
        <v>0.00014999999999999999</v>
      </c>
      <c r="R1058" s="222">
        <f>Q1058*H1058</f>
        <v>0.00059999999999999995</v>
      </c>
      <c r="S1058" s="222">
        <v>0</v>
      </c>
      <c r="T1058" s="223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24" t="s">
        <v>332</v>
      </c>
      <c r="AT1058" s="224" t="s">
        <v>149</v>
      </c>
      <c r="AU1058" s="224" t="s">
        <v>143</v>
      </c>
      <c r="AY1058" s="17" t="s">
        <v>135</v>
      </c>
      <c r="BE1058" s="225">
        <f>IF(N1058="základní",J1058,0)</f>
        <v>0</v>
      </c>
      <c r="BF1058" s="225">
        <f>IF(N1058="snížená",J1058,0)</f>
        <v>0</v>
      </c>
      <c r="BG1058" s="225">
        <f>IF(N1058="zákl. přenesená",J1058,0)</f>
        <v>0</v>
      </c>
      <c r="BH1058" s="225">
        <f>IF(N1058="sníž. přenesená",J1058,0)</f>
        <v>0</v>
      </c>
      <c r="BI1058" s="225">
        <f>IF(N1058="nulová",J1058,0)</f>
        <v>0</v>
      </c>
      <c r="BJ1058" s="17" t="s">
        <v>143</v>
      </c>
      <c r="BK1058" s="225">
        <f>ROUND(I1058*H1058,2)</f>
        <v>0</v>
      </c>
      <c r="BL1058" s="17" t="s">
        <v>253</v>
      </c>
      <c r="BM1058" s="224" t="s">
        <v>1316</v>
      </c>
    </row>
    <row r="1059" s="14" customFormat="1">
      <c r="A1059" s="14"/>
      <c r="B1059" s="237"/>
      <c r="C1059" s="238"/>
      <c r="D1059" s="228" t="s">
        <v>145</v>
      </c>
      <c r="E1059" s="239" t="s">
        <v>1</v>
      </c>
      <c r="F1059" s="240" t="s">
        <v>142</v>
      </c>
      <c r="G1059" s="238"/>
      <c r="H1059" s="241">
        <v>4</v>
      </c>
      <c r="I1059" s="242"/>
      <c r="J1059" s="238"/>
      <c r="K1059" s="238"/>
      <c r="L1059" s="243"/>
      <c r="M1059" s="244"/>
      <c r="N1059" s="245"/>
      <c r="O1059" s="245"/>
      <c r="P1059" s="245"/>
      <c r="Q1059" s="245"/>
      <c r="R1059" s="245"/>
      <c r="S1059" s="245"/>
      <c r="T1059" s="246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7" t="s">
        <v>145</v>
      </c>
      <c r="AU1059" s="247" t="s">
        <v>143</v>
      </c>
      <c r="AV1059" s="14" t="s">
        <v>143</v>
      </c>
      <c r="AW1059" s="14" t="s">
        <v>30</v>
      </c>
      <c r="AX1059" s="14" t="s">
        <v>78</v>
      </c>
      <c r="AY1059" s="247" t="s">
        <v>135</v>
      </c>
    </row>
    <row r="1060" s="2" customFormat="1" ht="16.5" customHeight="1">
      <c r="A1060" s="38"/>
      <c r="B1060" s="39"/>
      <c r="C1060" s="259" t="s">
        <v>1317</v>
      </c>
      <c r="D1060" s="259" t="s">
        <v>149</v>
      </c>
      <c r="E1060" s="260" t="s">
        <v>1318</v>
      </c>
      <c r="F1060" s="261" t="s">
        <v>1319</v>
      </c>
      <c r="G1060" s="262" t="s">
        <v>1320</v>
      </c>
      <c r="H1060" s="263">
        <v>1</v>
      </c>
      <c r="I1060" s="264"/>
      <c r="J1060" s="265">
        <f>ROUND(I1060*H1060,2)</f>
        <v>0</v>
      </c>
      <c r="K1060" s="266"/>
      <c r="L1060" s="267"/>
      <c r="M1060" s="268" t="s">
        <v>1</v>
      </c>
      <c r="N1060" s="269" t="s">
        <v>39</v>
      </c>
      <c r="O1060" s="91"/>
      <c r="P1060" s="222">
        <f>O1060*H1060</f>
        <v>0</v>
      </c>
      <c r="Q1060" s="222">
        <v>0</v>
      </c>
      <c r="R1060" s="222">
        <f>Q1060*H1060</f>
        <v>0</v>
      </c>
      <c r="S1060" s="222">
        <v>0</v>
      </c>
      <c r="T1060" s="223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4" t="s">
        <v>332</v>
      </c>
      <c r="AT1060" s="224" t="s">
        <v>149</v>
      </c>
      <c r="AU1060" s="224" t="s">
        <v>143</v>
      </c>
      <c r="AY1060" s="17" t="s">
        <v>135</v>
      </c>
      <c r="BE1060" s="225">
        <f>IF(N1060="základní",J1060,0)</f>
        <v>0</v>
      </c>
      <c r="BF1060" s="225">
        <f>IF(N1060="snížená",J1060,0)</f>
        <v>0</v>
      </c>
      <c r="BG1060" s="225">
        <f>IF(N1060="zákl. přenesená",J1060,0)</f>
        <v>0</v>
      </c>
      <c r="BH1060" s="225">
        <f>IF(N1060="sníž. přenesená",J1060,0)</f>
        <v>0</v>
      </c>
      <c r="BI1060" s="225">
        <f>IF(N1060="nulová",J1060,0)</f>
        <v>0</v>
      </c>
      <c r="BJ1060" s="17" t="s">
        <v>143</v>
      </c>
      <c r="BK1060" s="225">
        <f>ROUND(I1060*H1060,2)</f>
        <v>0</v>
      </c>
      <c r="BL1060" s="17" t="s">
        <v>253</v>
      </c>
      <c r="BM1060" s="224" t="s">
        <v>1321</v>
      </c>
    </row>
    <row r="1061" s="14" customFormat="1">
      <c r="A1061" s="14"/>
      <c r="B1061" s="237"/>
      <c r="C1061" s="238"/>
      <c r="D1061" s="228" t="s">
        <v>145</v>
      </c>
      <c r="E1061" s="239" t="s">
        <v>1</v>
      </c>
      <c r="F1061" s="240" t="s">
        <v>78</v>
      </c>
      <c r="G1061" s="238"/>
      <c r="H1061" s="241">
        <v>1</v>
      </c>
      <c r="I1061" s="242"/>
      <c r="J1061" s="238"/>
      <c r="K1061" s="238"/>
      <c r="L1061" s="243"/>
      <c r="M1061" s="244"/>
      <c r="N1061" s="245"/>
      <c r="O1061" s="245"/>
      <c r="P1061" s="245"/>
      <c r="Q1061" s="245"/>
      <c r="R1061" s="245"/>
      <c r="S1061" s="245"/>
      <c r="T1061" s="246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7" t="s">
        <v>145</v>
      </c>
      <c r="AU1061" s="247" t="s">
        <v>143</v>
      </c>
      <c r="AV1061" s="14" t="s">
        <v>143</v>
      </c>
      <c r="AW1061" s="14" t="s">
        <v>30</v>
      </c>
      <c r="AX1061" s="14" t="s">
        <v>78</v>
      </c>
      <c r="AY1061" s="247" t="s">
        <v>135</v>
      </c>
    </row>
    <row r="1062" s="2" customFormat="1" ht="24.15" customHeight="1">
      <c r="A1062" s="38"/>
      <c r="B1062" s="39"/>
      <c r="C1062" s="212" t="s">
        <v>1322</v>
      </c>
      <c r="D1062" s="212" t="s">
        <v>138</v>
      </c>
      <c r="E1062" s="213" t="s">
        <v>1323</v>
      </c>
      <c r="F1062" s="214" t="s">
        <v>1324</v>
      </c>
      <c r="G1062" s="215" t="s">
        <v>141</v>
      </c>
      <c r="H1062" s="216">
        <v>0.012</v>
      </c>
      <c r="I1062" s="217"/>
      <c r="J1062" s="218">
        <f>ROUND(I1062*H1062,2)</f>
        <v>0</v>
      </c>
      <c r="K1062" s="219"/>
      <c r="L1062" s="44"/>
      <c r="M1062" s="220" t="s">
        <v>1</v>
      </c>
      <c r="N1062" s="221" t="s">
        <v>39</v>
      </c>
      <c r="O1062" s="91"/>
      <c r="P1062" s="222">
        <f>O1062*H1062</f>
        <v>0</v>
      </c>
      <c r="Q1062" s="222">
        <v>0</v>
      </c>
      <c r="R1062" s="222">
        <f>Q1062*H1062</f>
        <v>0</v>
      </c>
      <c r="S1062" s="222">
        <v>0</v>
      </c>
      <c r="T1062" s="223">
        <f>S1062*H1062</f>
        <v>0</v>
      </c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R1062" s="224" t="s">
        <v>253</v>
      </c>
      <c r="AT1062" s="224" t="s">
        <v>138</v>
      </c>
      <c r="AU1062" s="224" t="s">
        <v>143</v>
      </c>
      <c r="AY1062" s="17" t="s">
        <v>135</v>
      </c>
      <c r="BE1062" s="225">
        <f>IF(N1062="základní",J1062,0)</f>
        <v>0</v>
      </c>
      <c r="BF1062" s="225">
        <f>IF(N1062="snížená",J1062,0)</f>
        <v>0</v>
      </c>
      <c r="BG1062" s="225">
        <f>IF(N1062="zákl. přenesená",J1062,0)</f>
        <v>0</v>
      </c>
      <c r="BH1062" s="225">
        <f>IF(N1062="sníž. přenesená",J1062,0)</f>
        <v>0</v>
      </c>
      <c r="BI1062" s="225">
        <f>IF(N1062="nulová",J1062,0)</f>
        <v>0</v>
      </c>
      <c r="BJ1062" s="17" t="s">
        <v>143</v>
      </c>
      <c r="BK1062" s="225">
        <f>ROUND(I1062*H1062,2)</f>
        <v>0</v>
      </c>
      <c r="BL1062" s="17" t="s">
        <v>253</v>
      </c>
      <c r="BM1062" s="224" t="s">
        <v>1325</v>
      </c>
    </row>
    <row r="1063" s="2" customFormat="1" ht="24.15" customHeight="1">
      <c r="A1063" s="38"/>
      <c r="B1063" s="39"/>
      <c r="C1063" s="212" t="s">
        <v>1326</v>
      </c>
      <c r="D1063" s="212" t="s">
        <v>138</v>
      </c>
      <c r="E1063" s="213" t="s">
        <v>1327</v>
      </c>
      <c r="F1063" s="214" t="s">
        <v>1328</v>
      </c>
      <c r="G1063" s="215" t="s">
        <v>141</v>
      </c>
      <c r="H1063" s="216">
        <v>0.024</v>
      </c>
      <c r="I1063" s="217"/>
      <c r="J1063" s="218">
        <f>ROUND(I1063*H1063,2)</f>
        <v>0</v>
      </c>
      <c r="K1063" s="219"/>
      <c r="L1063" s="44"/>
      <c r="M1063" s="220" t="s">
        <v>1</v>
      </c>
      <c r="N1063" s="221" t="s">
        <v>39</v>
      </c>
      <c r="O1063" s="91"/>
      <c r="P1063" s="222">
        <f>O1063*H1063</f>
        <v>0</v>
      </c>
      <c r="Q1063" s="222">
        <v>0</v>
      </c>
      <c r="R1063" s="222">
        <f>Q1063*H1063</f>
        <v>0</v>
      </c>
      <c r="S1063" s="222">
        <v>0</v>
      </c>
      <c r="T1063" s="223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224" t="s">
        <v>253</v>
      </c>
      <c r="AT1063" s="224" t="s">
        <v>138</v>
      </c>
      <c r="AU1063" s="224" t="s">
        <v>143</v>
      </c>
      <c r="AY1063" s="17" t="s">
        <v>135</v>
      </c>
      <c r="BE1063" s="225">
        <f>IF(N1063="základní",J1063,0)</f>
        <v>0</v>
      </c>
      <c r="BF1063" s="225">
        <f>IF(N1063="snížená",J1063,0)</f>
        <v>0</v>
      </c>
      <c r="BG1063" s="225">
        <f>IF(N1063="zákl. přenesená",J1063,0)</f>
        <v>0</v>
      </c>
      <c r="BH1063" s="225">
        <f>IF(N1063="sníž. přenesená",J1063,0)</f>
        <v>0</v>
      </c>
      <c r="BI1063" s="225">
        <f>IF(N1063="nulová",J1063,0)</f>
        <v>0</v>
      </c>
      <c r="BJ1063" s="17" t="s">
        <v>143</v>
      </c>
      <c r="BK1063" s="225">
        <f>ROUND(I1063*H1063,2)</f>
        <v>0</v>
      </c>
      <c r="BL1063" s="17" t="s">
        <v>253</v>
      </c>
      <c r="BM1063" s="224" t="s">
        <v>1329</v>
      </c>
    </row>
    <row r="1064" s="14" customFormat="1">
      <c r="A1064" s="14"/>
      <c r="B1064" s="237"/>
      <c r="C1064" s="238"/>
      <c r="D1064" s="228" t="s">
        <v>145</v>
      </c>
      <c r="E1064" s="238"/>
      <c r="F1064" s="240" t="s">
        <v>1330</v>
      </c>
      <c r="G1064" s="238"/>
      <c r="H1064" s="241">
        <v>0.024</v>
      </c>
      <c r="I1064" s="242"/>
      <c r="J1064" s="238"/>
      <c r="K1064" s="238"/>
      <c r="L1064" s="243"/>
      <c r="M1064" s="244"/>
      <c r="N1064" s="245"/>
      <c r="O1064" s="245"/>
      <c r="P1064" s="245"/>
      <c r="Q1064" s="245"/>
      <c r="R1064" s="245"/>
      <c r="S1064" s="245"/>
      <c r="T1064" s="246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7" t="s">
        <v>145</v>
      </c>
      <c r="AU1064" s="247" t="s">
        <v>143</v>
      </c>
      <c r="AV1064" s="14" t="s">
        <v>143</v>
      </c>
      <c r="AW1064" s="14" t="s">
        <v>4</v>
      </c>
      <c r="AX1064" s="14" t="s">
        <v>78</v>
      </c>
      <c r="AY1064" s="247" t="s">
        <v>135</v>
      </c>
    </row>
    <row r="1065" s="12" customFormat="1" ht="22.8" customHeight="1">
      <c r="A1065" s="12"/>
      <c r="B1065" s="196"/>
      <c r="C1065" s="197"/>
      <c r="D1065" s="198" t="s">
        <v>72</v>
      </c>
      <c r="E1065" s="210" t="s">
        <v>1331</v>
      </c>
      <c r="F1065" s="210" t="s">
        <v>1332</v>
      </c>
      <c r="G1065" s="197"/>
      <c r="H1065" s="197"/>
      <c r="I1065" s="200"/>
      <c r="J1065" s="211">
        <f>BK1065</f>
        <v>0</v>
      </c>
      <c r="K1065" s="197"/>
      <c r="L1065" s="202"/>
      <c r="M1065" s="203"/>
      <c r="N1065" s="204"/>
      <c r="O1065" s="204"/>
      <c r="P1065" s="205">
        <f>SUM(P1066:P1080)</f>
        <v>0</v>
      </c>
      <c r="Q1065" s="204"/>
      <c r="R1065" s="205">
        <f>SUM(R1066:R1080)</f>
        <v>0.0028799999999999997</v>
      </c>
      <c r="S1065" s="204"/>
      <c r="T1065" s="206">
        <f>SUM(T1066:T1080)</f>
        <v>0.0040000000000000001</v>
      </c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R1065" s="207" t="s">
        <v>143</v>
      </c>
      <c r="AT1065" s="208" t="s">
        <v>72</v>
      </c>
      <c r="AU1065" s="208" t="s">
        <v>78</v>
      </c>
      <c r="AY1065" s="207" t="s">
        <v>135</v>
      </c>
      <c r="BK1065" s="209">
        <f>SUM(BK1066:BK1080)</f>
        <v>0</v>
      </c>
    </row>
    <row r="1066" s="2" customFormat="1" ht="24.15" customHeight="1">
      <c r="A1066" s="38"/>
      <c r="B1066" s="39"/>
      <c r="C1066" s="212" t="s">
        <v>1333</v>
      </c>
      <c r="D1066" s="212" t="s">
        <v>138</v>
      </c>
      <c r="E1066" s="213" t="s">
        <v>1334</v>
      </c>
      <c r="F1066" s="214" t="s">
        <v>1335</v>
      </c>
      <c r="G1066" s="215" t="s">
        <v>157</v>
      </c>
      <c r="H1066" s="216">
        <v>1</v>
      </c>
      <c r="I1066" s="217"/>
      <c r="J1066" s="218">
        <f>ROUND(I1066*H1066,2)</f>
        <v>0</v>
      </c>
      <c r="K1066" s="219"/>
      <c r="L1066" s="44"/>
      <c r="M1066" s="220" t="s">
        <v>1</v>
      </c>
      <c r="N1066" s="221" t="s">
        <v>39</v>
      </c>
      <c r="O1066" s="91"/>
      <c r="P1066" s="222">
        <f>O1066*H1066</f>
        <v>0</v>
      </c>
      <c r="Q1066" s="222">
        <v>0</v>
      </c>
      <c r="R1066" s="222">
        <f>Q1066*H1066</f>
        <v>0</v>
      </c>
      <c r="S1066" s="222">
        <v>0</v>
      </c>
      <c r="T1066" s="223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4" t="s">
        <v>253</v>
      </c>
      <c r="AT1066" s="224" t="s">
        <v>138</v>
      </c>
      <c r="AU1066" s="224" t="s">
        <v>143</v>
      </c>
      <c r="AY1066" s="17" t="s">
        <v>135</v>
      </c>
      <c r="BE1066" s="225">
        <f>IF(N1066="základní",J1066,0)</f>
        <v>0</v>
      </c>
      <c r="BF1066" s="225">
        <f>IF(N1066="snížená",J1066,0)</f>
        <v>0</v>
      </c>
      <c r="BG1066" s="225">
        <f>IF(N1066="zákl. přenesená",J1066,0)</f>
        <v>0</v>
      </c>
      <c r="BH1066" s="225">
        <f>IF(N1066="sníž. přenesená",J1066,0)</f>
        <v>0</v>
      </c>
      <c r="BI1066" s="225">
        <f>IF(N1066="nulová",J1066,0)</f>
        <v>0</v>
      </c>
      <c r="BJ1066" s="17" t="s">
        <v>143</v>
      </c>
      <c r="BK1066" s="225">
        <f>ROUND(I1066*H1066,2)</f>
        <v>0</v>
      </c>
      <c r="BL1066" s="17" t="s">
        <v>253</v>
      </c>
      <c r="BM1066" s="224" t="s">
        <v>1336</v>
      </c>
    </row>
    <row r="1067" s="13" customFormat="1">
      <c r="A1067" s="13"/>
      <c r="B1067" s="226"/>
      <c r="C1067" s="227"/>
      <c r="D1067" s="228" t="s">
        <v>145</v>
      </c>
      <c r="E1067" s="229" t="s">
        <v>1</v>
      </c>
      <c r="F1067" s="230" t="s">
        <v>354</v>
      </c>
      <c r="G1067" s="227"/>
      <c r="H1067" s="229" t="s">
        <v>1</v>
      </c>
      <c r="I1067" s="231"/>
      <c r="J1067" s="227"/>
      <c r="K1067" s="227"/>
      <c r="L1067" s="232"/>
      <c r="M1067" s="233"/>
      <c r="N1067" s="234"/>
      <c r="O1067" s="234"/>
      <c r="P1067" s="234"/>
      <c r="Q1067" s="234"/>
      <c r="R1067" s="234"/>
      <c r="S1067" s="234"/>
      <c r="T1067" s="23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6" t="s">
        <v>145</v>
      </c>
      <c r="AU1067" s="236" t="s">
        <v>143</v>
      </c>
      <c r="AV1067" s="13" t="s">
        <v>78</v>
      </c>
      <c r="AW1067" s="13" t="s">
        <v>30</v>
      </c>
      <c r="AX1067" s="13" t="s">
        <v>73</v>
      </c>
      <c r="AY1067" s="236" t="s">
        <v>135</v>
      </c>
    </row>
    <row r="1068" s="14" customFormat="1">
      <c r="A1068" s="14"/>
      <c r="B1068" s="237"/>
      <c r="C1068" s="238"/>
      <c r="D1068" s="228" t="s">
        <v>145</v>
      </c>
      <c r="E1068" s="239" t="s">
        <v>1</v>
      </c>
      <c r="F1068" s="240" t="s">
        <v>78</v>
      </c>
      <c r="G1068" s="238"/>
      <c r="H1068" s="241">
        <v>1</v>
      </c>
      <c r="I1068" s="242"/>
      <c r="J1068" s="238"/>
      <c r="K1068" s="238"/>
      <c r="L1068" s="243"/>
      <c r="M1068" s="244"/>
      <c r="N1068" s="245"/>
      <c r="O1068" s="245"/>
      <c r="P1068" s="245"/>
      <c r="Q1068" s="245"/>
      <c r="R1068" s="245"/>
      <c r="S1068" s="245"/>
      <c r="T1068" s="24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7" t="s">
        <v>145</v>
      </c>
      <c r="AU1068" s="247" t="s">
        <v>143</v>
      </c>
      <c r="AV1068" s="14" t="s">
        <v>143</v>
      </c>
      <c r="AW1068" s="14" t="s">
        <v>30</v>
      </c>
      <c r="AX1068" s="14" t="s">
        <v>78</v>
      </c>
      <c r="AY1068" s="247" t="s">
        <v>135</v>
      </c>
    </row>
    <row r="1069" s="2" customFormat="1" ht="16.5" customHeight="1">
      <c r="A1069" s="38"/>
      <c r="B1069" s="39"/>
      <c r="C1069" s="259" t="s">
        <v>1337</v>
      </c>
      <c r="D1069" s="259" t="s">
        <v>149</v>
      </c>
      <c r="E1069" s="260" t="s">
        <v>1338</v>
      </c>
      <c r="F1069" s="261" t="s">
        <v>1339</v>
      </c>
      <c r="G1069" s="262" t="s">
        <v>157</v>
      </c>
      <c r="H1069" s="263">
        <v>1</v>
      </c>
      <c r="I1069" s="264"/>
      <c r="J1069" s="265">
        <f>ROUND(I1069*H1069,2)</f>
        <v>0</v>
      </c>
      <c r="K1069" s="266"/>
      <c r="L1069" s="267"/>
      <c r="M1069" s="268" t="s">
        <v>1</v>
      </c>
      <c r="N1069" s="269" t="s">
        <v>39</v>
      </c>
      <c r="O1069" s="91"/>
      <c r="P1069" s="222">
        <f>O1069*H1069</f>
        <v>0</v>
      </c>
      <c r="Q1069" s="222">
        <v>0.001</v>
      </c>
      <c r="R1069" s="222">
        <f>Q1069*H1069</f>
        <v>0.001</v>
      </c>
      <c r="S1069" s="222">
        <v>0</v>
      </c>
      <c r="T1069" s="223">
        <f>S1069*H1069</f>
        <v>0</v>
      </c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R1069" s="224" t="s">
        <v>332</v>
      </c>
      <c r="AT1069" s="224" t="s">
        <v>149</v>
      </c>
      <c r="AU1069" s="224" t="s">
        <v>143</v>
      </c>
      <c r="AY1069" s="17" t="s">
        <v>135</v>
      </c>
      <c r="BE1069" s="225">
        <f>IF(N1069="základní",J1069,0)</f>
        <v>0</v>
      </c>
      <c r="BF1069" s="225">
        <f>IF(N1069="snížená",J1069,0)</f>
        <v>0</v>
      </c>
      <c r="BG1069" s="225">
        <f>IF(N1069="zákl. přenesená",J1069,0)</f>
        <v>0</v>
      </c>
      <c r="BH1069" s="225">
        <f>IF(N1069="sníž. přenesená",J1069,0)</f>
        <v>0</v>
      </c>
      <c r="BI1069" s="225">
        <f>IF(N1069="nulová",J1069,0)</f>
        <v>0</v>
      </c>
      <c r="BJ1069" s="17" t="s">
        <v>143</v>
      </c>
      <c r="BK1069" s="225">
        <f>ROUND(I1069*H1069,2)</f>
        <v>0</v>
      </c>
      <c r="BL1069" s="17" t="s">
        <v>253</v>
      </c>
      <c r="BM1069" s="224" t="s">
        <v>1340</v>
      </c>
    </row>
    <row r="1070" s="14" customFormat="1">
      <c r="A1070" s="14"/>
      <c r="B1070" s="237"/>
      <c r="C1070" s="238"/>
      <c r="D1070" s="228" t="s">
        <v>145</v>
      </c>
      <c r="E1070" s="239" t="s">
        <v>1</v>
      </c>
      <c r="F1070" s="240" t="s">
        <v>78</v>
      </c>
      <c r="G1070" s="238"/>
      <c r="H1070" s="241">
        <v>1</v>
      </c>
      <c r="I1070" s="242"/>
      <c r="J1070" s="238"/>
      <c r="K1070" s="238"/>
      <c r="L1070" s="243"/>
      <c r="M1070" s="244"/>
      <c r="N1070" s="245"/>
      <c r="O1070" s="245"/>
      <c r="P1070" s="245"/>
      <c r="Q1070" s="245"/>
      <c r="R1070" s="245"/>
      <c r="S1070" s="245"/>
      <c r="T1070" s="24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7" t="s">
        <v>145</v>
      </c>
      <c r="AU1070" s="247" t="s">
        <v>143</v>
      </c>
      <c r="AV1070" s="14" t="s">
        <v>143</v>
      </c>
      <c r="AW1070" s="14" t="s">
        <v>30</v>
      </c>
      <c r="AX1070" s="14" t="s">
        <v>78</v>
      </c>
      <c r="AY1070" s="247" t="s">
        <v>135</v>
      </c>
    </row>
    <row r="1071" s="2" customFormat="1" ht="24.15" customHeight="1">
      <c r="A1071" s="38"/>
      <c r="B1071" s="39"/>
      <c r="C1071" s="212" t="s">
        <v>1341</v>
      </c>
      <c r="D1071" s="212" t="s">
        <v>138</v>
      </c>
      <c r="E1071" s="213" t="s">
        <v>1342</v>
      </c>
      <c r="F1071" s="214" t="s">
        <v>1343</v>
      </c>
      <c r="G1071" s="215" t="s">
        <v>157</v>
      </c>
      <c r="H1071" s="216">
        <v>2</v>
      </c>
      <c r="I1071" s="217"/>
      <c r="J1071" s="218">
        <f>ROUND(I1071*H1071,2)</f>
        <v>0</v>
      </c>
      <c r="K1071" s="219"/>
      <c r="L1071" s="44"/>
      <c r="M1071" s="220" t="s">
        <v>1</v>
      </c>
      <c r="N1071" s="221" t="s">
        <v>39</v>
      </c>
      <c r="O1071" s="91"/>
      <c r="P1071" s="222">
        <f>O1071*H1071</f>
        <v>0</v>
      </c>
      <c r="Q1071" s="222">
        <v>0</v>
      </c>
      <c r="R1071" s="222">
        <f>Q1071*H1071</f>
        <v>0</v>
      </c>
      <c r="S1071" s="222">
        <v>0.002</v>
      </c>
      <c r="T1071" s="223">
        <f>S1071*H1071</f>
        <v>0.0040000000000000001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224" t="s">
        <v>253</v>
      </c>
      <c r="AT1071" s="224" t="s">
        <v>138</v>
      </c>
      <c r="AU1071" s="224" t="s">
        <v>143</v>
      </c>
      <c r="AY1071" s="17" t="s">
        <v>135</v>
      </c>
      <c r="BE1071" s="225">
        <f>IF(N1071="základní",J1071,0)</f>
        <v>0</v>
      </c>
      <c r="BF1071" s="225">
        <f>IF(N1071="snížená",J1071,0)</f>
        <v>0</v>
      </c>
      <c r="BG1071" s="225">
        <f>IF(N1071="zákl. přenesená",J1071,0)</f>
        <v>0</v>
      </c>
      <c r="BH1071" s="225">
        <f>IF(N1071="sníž. přenesená",J1071,0)</f>
        <v>0</v>
      </c>
      <c r="BI1071" s="225">
        <f>IF(N1071="nulová",J1071,0)</f>
        <v>0</v>
      </c>
      <c r="BJ1071" s="17" t="s">
        <v>143</v>
      </c>
      <c r="BK1071" s="225">
        <f>ROUND(I1071*H1071,2)</f>
        <v>0</v>
      </c>
      <c r="BL1071" s="17" t="s">
        <v>253</v>
      </c>
      <c r="BM1071" s="224" t="s">
        <v>1344</v>
      </c>
    </row>
    <row r="1072" s="13" customFormat="1">
      <c r="A1072" s="13"/>
      <c r="B1072" s="226"/>
      <c r="C1072" s="227"/>
      <c r="D1072" s="228" t="s">
        <v>145</v>
      </c>
      <c r="E1072" s="229" t="s">
        <v>1</v>
      </c>
      <c r="F1072" s="230" t="s">
        <v>281</v>
      </c>
      <c r="G1072" s="227"/>
      <c r="H1072" s="229" t="s">
        <v>1</v>
      </c>
      <c r="I1072" s="231"/>
      <c r="J1072" s="227"/>
      <c r="K1072" s="227"/>
      <c r="L1072" s="232"/>
      <c r="M1072" s="233"/>
      <c r="N1072" s="234"/>
      <c r="O1072" s="234"/>
      <c r="P1072" s="234"/>
      <c r="Q1072" s="234"/>
      <c r="R1072" s="234"/>
      <c r="S1072" s="234"/>
      <c r="T1072" s="235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6" t="s">
        <v>145</v>
      </c>
      <c r="AU1072" s="236" t="s">
        <v>143</v>
      </c>
      <c r="AV1072" s="13" t="s">
        <v>78</v>
      </c>
      <c r="AW1072" s="13" t="s">
        <v>30</v>
      </c>
      <c r="AX1072" s="13" t="s">
        <v>73</v>
      </c>
      <c r="AY1072" s="236" t="s">
        <v>135</v>
      </c>
    </row>
    <row r="1073" s="14" customFormat="1">
      <c r="A1073" s="14"/>
      <c r="B1073" s="237"/>
      <c r="C1073" s="238"/>
      <c r="D1073" s="228" t="s">
        <v>145</v>
      </c>
      <c r="E1073" s="239" t="s">
        <v>1</v>
      </c>
      <c r="F1073" s="240" t="s">
        <v>537</v>
      </c>
      <c r="G1073" s="238"/>
      <c r="H1073" s="241">
        <v>2</v>
      </c>
      <c r="I1073" s="242"/>
      <c r="J1073" s="238"/>
      <c r="K1073" s="238"/>
      <c r="L1073" s="243"/>
      <c r="M1073" s="244"/>
      <c r="N1073" s="245"/>
      <c r="O1073" s="245"/>
      <c r="P1073" s="245"/>
      <c r="Q1073" s="245"/>
      <c r="R1073" s="245"/>
      <c r="S1073" s="245"/>
      <c r="T1073" s="246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7" t="s">
        <v>145</v>
      </c>
      <c r="AU1073" s="247" t="s">
        <v>143</v>
      </c>
      <c r="AV1073" s="14" t="s">
        <v>143</v>
      </c>
      <c r="AW1073" s="14" t="s">
        <v>30</v>
      </c>
      <c r="AX1073" s="14" t="s">
        <v>78</v>
      </c>
      <c r="AY1073" s="247" t="s">
        <v>135</v>
      </c>
    </row>
    <row r="1074" s="2" customFormat="1" ht="24.15" customHeight="1">
      <c r="A1074" s="38"/>
      <c r="B1074" s="39"/>
      <c r="C1074" s="212" t="s">
        <v>1345</v>
      </c>
      <c r="D1074" s="212" t="s">
        <v>138</v>
      </c>
      <c r="E1074" s="213" t="s">
        <v>1346</v>
      </c>
      <c r="F1074" s="214" t="s">
        <v>1347</v>
      </c>
      <c r="G1074" s="215" t="s">
        <v>157</v>
      </c>
      <c r="H1074" s="216">
        <v>1</v>
      </c>
      <c r="I1074" s="217"/>
      <c r="J1074" s="218">
        <f>ROUND(I1074*H1074,2)</f>
        <v>0</v>
      </c>
      <c r="K1074" s="219"/>
      <c r="L1074" s="44"/>
      <c r="M1074" s="220" t="s">
        <v>1</v>
      </c>
      <c r="N1074" s="221" t="s">
        <v>39</v>
      </c>
      <c r="O1074" s="91"/>
      <c r="P1074" s="222">
        <f>O1074*H1074</f>
        <v>0</v>
      </c>
      <c r="Q1074" s="222">
        <v>0</v>
      </c>
      <c r="R1074" s="222">
        <f>Q1074*H1074</f>
        <v>0</v>
      </c>
      <c r="S1074" s="222">
        <v>0</v>
      </c>
      <c r="T1074" s="223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24" t="s">
        <v>253</v>
      </c>
      <c r="AT1074" s="224" t="s">
        <v>138</v>
      </c>
      <c r="AU1074" s="224" t="s">
        <v>143</v>
      </c>
      <c r="AY1074" s="17" t="s">
        <v>135</v>
      </c>
      <c r="BE1074" s="225">
        <f>IF(N1074="základní",J1074,0)</f>
        <v>0</v>
      </c>
      <c r="BF1074" s="225">
        <f>IF(N1074="snížená",J1074,0)</f>
        <v>0</v>
      </c>
      <c r="BG1074" s="225">
        <f>IF(N1074="zákl. přenesená",J1074,0)</f>
        <v>0</v>
      </c>
      <c r="BH1074" s="225">
        <f>IF(N1074="sníž. přenesená",J1074,0)</f>
        <v>0</v>
      </c>
      <c r="BI1074" s="225">
        <f>IF(N1074="nulová",J1074,0)</f>
        <v>0</v>
      </c>
      <c r="BJ1074" s="17" t="s">
        <v>143</v>
      </c>
      <c r="BK1074" s="225">
        <f>ROUND(I1074*H1074,2)</f>
        <v>0</v>
      </c>
      <c r="BL1074" s="17" t="s">
        <v>253</v>
      </c>
      <c r="BM1074" s="224" t="s">
        <v>1348</v>
      </c>
    </row>
    <row r="1075" s="13" customFormat="1">
      <c r="A1075" s="13"/>
      <c r="B1075" s="226"/>
      <c r="C1075" s="227"/>
      <c r="D1075" s="228" t="s">
        <v>145</v>
      </c>
      <c r="E1075" s="229" t="s">
        <v>1</v>
      </c>
      <c r="F1075" s="230" t="s">
        <v>1349</v>
      </c>
      <c r="G1075" s="227"/>
      <c r="H1075" s="229" t="s">
        <v>1</v>
      </c>
      <c r="I1075" s="231"/>
      <c r="J1075" s="227"/>
      <c r="K1075" s="227"/>
      <c r="L1075" s="232"/>
      <c r="M1075" s="233"/>
      <c r="N1075" s="234"/>
      <c r="O1075" s="234"/>
      <c r="P1075" s="234"/>
      <c r="Q1075" s="234"/>
      <c r="R1075" s="234"/>
      <c r="S1075" s="234"/>
      <c r="T1075" s="235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6" t="s">
        <v>145</v>
      </c>
      <c r="AU1075" s="236" t="s">
        <v>143</v>
      </c>
      <c r="AV1075" s="13" t="s">
        <v>78</v>
      </c>
      <c r="AW1075" s="13" t="s">
        <v>30</v>
      </c>
      <c r="AX1075" s="13" t="s">
        <v>73</v>
      </c>
      <c r="AY1075" s="236" t="s">
        <v>135</v>
      </c>
    </row>
    <row r="1076" s="14" customFormat="1">
      <c r="A1076" s="14"/>
      <c r="B1076" s="237"/>
      <c r="C1076" s="238"/>
      <c r="D1076" s="228" t="s">
        <v>145</v>
      </c>
      <c r="E1076" s="239" t="s">
        <v>1</v>
      </c>
      <c r="F1076" s="240" t="s">
        <v>78</v>
      </c>
      <c r="G1076" s="238"/>
      <c r="H1076" s="241">
        <v>1</v>
      </c>
      <c r="I1076" s="242"/>
      <c r="J1076" s="238"/>
      <c r="K1076" s="238"/>
      <c r="L1076" s="243"/>
      <c r="M1076" s="244"/>
      <c r="N1076" s="245"/>
      <c r="O1076" s="245"/>
      <c r="P1076" s="245"/>
      <c r="Q1076" s="245"/>
      <c r="R1076" s="245"/>
      <c r="S1076" s="245"/>
      <c r="T1076" s="246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7" t="s">
        <v>145</v>
      </c>
      <c r="AU1076" s="247" t="s">
        <v>143</v>
      </c>
      <c r="AV1076" s="14" t="s">
        <v>143</v>
      </c>
      <c r="AW1076" s="14" t="s">
        <v>30</v>
      </c>
      <c r="AX1076" s="14" t="s">
        <v>78</v>
      </c>
      <c r="AY1076" s="247" t="s">
        <v>135</v>
      </c>
    </row>
    <row r="1077" s="2" customFormat="1" ht="16.5" customHeight="1">
      <c r="A1077" s="38"/>
      <c r="B1077" s="39"/>
      <c r="C1077" s="259" t="s">
        <v>1350</v>
      </c>
      <c r="D1077" s="259" t="s">
        <v>149</v>
      </c>
      <c r="E1077" s="260" t="s">
        <v>1351</v>
      </c>
      <c r="F1077" s="261" t="s">
        <v>1352</v>
      </c>
      <c r="G1077" s="262" t="s">
        <v>157</v>
      </c>
      <c r="H1077" s="263">
        <v>1</v>
      </c>
      <c r="I1077" s="264"/>
      <c r="J1077" s="265">
        <f>ROUND(I1077*H1077,2)</f>
        <v>0</v>
      </c>
      <c r="K1077" s="266"/>
      <c r="L1077" s="267"/>
      <c r="M1077" s="268" t="s">
        <v>1</v>
      </c>
      <c r="N1077" s="269" t="s">
        <v>39</v>
      </c>
      <c r="O1077" s="91"/>
      <c r="P1077" s="222">
        <f>O1077*H1077</f>
        <v>0</v>
      </c>
      <c r="Q1077" s="222">
        <v>0.0018799999999999999</v>
      </c>
      <c r="R1077" s="222">
        <f>Q1077*H1077</f>
        <v>0.0018799999999999999</v>
      </c>
      <c r="S1077" s="222">
        <v>0</v>
      </c>
      <c r="T1077" s="223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224" t="s">
        <v>152</v>
      </c>
      <c r="AT1077" s="224" t="s">
        <v>149</v>
      </c>
      <c r="AU1077" s="224" t="s">
        <v>143</v>
      </c>
      <c r="AY1077" s="17" t="s">
        <v>135</v>
      </c>
      <c r="BE1077" s="225">
        <f>IF(N1077="základní",J1077,0)</f>
        <v>0</v>
      </c>
      <c r="BF1077" s="225">
        <f>IF(N1077="snížená",J1077,0)</f>
        <v>0</v>
      </c>
      <c r="BG1077" s="225">
        <f>IF(N1077="zákl. přenesená",J1077,0)</f>
        <v>0</v>
      </c>
      <c r="BH1077" s="225">
        <f>IF(N1077="sníž. přenesená",J1077,0)</f>
        <v>0</v>
      </c>
      <c r="BI1077" s="225">
        <f>IF(N1077="nulová",J1077,0)</f>
        <v>0</v>
      </c>
      <c r="BJ1077" s="17" t="s">
        <v>143</v>
      </c>
      <c r="BK1077" s="225">
        <f>ROUND(I1077*H1077,2)</f>
        <v>0</v>
      </c>
      <c r="BL1077" s="17" t="s">
        <v>142</v>
      </c>
      <c r="BM1077" s="224" t="s">
        <v>1353</v>
      </c>
    </row>
    <row r="1078" s="13" customFormat="1">
      <c r="A1078" s="13"/>
      <c r="B1078" s="226"/>
      <c r="C1078" s="227"/>
      <c r="D1078" s="228" t="s">
        <v>145</v>
      </c>
      <c r="E1078" s="229" t="s">
        <v>1</v>
      </c>
      <c r="F1078" s="230" t="s">
        <v>1349</v>
      </c>
      <c r="G1078" s="227"/>
      <c r="H1078" s="229" t="s">
        <v>1</v>
      </c>
      <c r="I1078" s="231"/>
      <c r="J1078" s="227"/>
      <c r="K1078" s="227"/>
      <c r="L1078" s="232"/>
      <c r="M1078" s="233"/>
      <c r="N1078" s="234"/>
      <c r="O1078" s="234"/>
      <c r="P1078" s="234"/>
      <c r="Q1078" s="234"/>
      <c r="R1078" s="234"/>
      <c r="S1078" s="234"/>
      <c r="T1078" s="235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6" t="s">
        <v>145</v>
      </c>
      <c r="AU1078" s="236" t="s">
        <v>143</v>
      </c>
      <c r="AV1078" s="13" t="s">
        <v>78</v>
      </c>
      <c r="AW1078" s="13" t="s">
        <v>30</v>
      </c>
      <c r="AX1078" s="13" t="s">
        <v>73</v>
      </c>
      <c r="AY1078" s="236" t="s">
        <v>135</v>
      </c>
    </row>
    <row r="1079" s="14" customFormat="1">
      <c r="A1079" s="14"/>
      <c r="B1079" s="237"/>
      <c r="C1079" s="238"/>
      <c r="D1079" s="228" t="s">
        <v>145</v>
      </c>
      <c r="E1079" s="239" t="s">
        <v>1</v>
      </c>
      <c r="F1079" s="240" t="s">
        <v>78</v>
      </c>
      <c r="G1079" s="238"/>
      <c r="H1079" s="241">
        <v>1</v>
      </c>
      <c r="I1079" s="242"/>
      <c r="J1079" s="238"/>
      <c r="K1079" s="238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145</v>
      </c>
      <c r="AU1079" s="247" t="s">
        <v>143</v>
      </c>
      <c r="AV1079" s="14" t="s">
        <v>143</v>
      </c>
      <c r="AW1079" s="14" t="s">
        <v>30</v>
      </c>
      <c r="AX1079" s="14" t="s">
        <v>78</v>
      </c>
      <c r="AY1079" s="247" t="s">
        <v>135</v>
      </c>
    </row>
    <row r="1080" s="2" customFormat="1" ht="24.15" customHeight="1">
      <c r="A1080" s="38"/>
      <c r="B1080" s="39"/>
      <c r="C1080" s="212" t="s">
        <v>1354</v>
      </c>
      <c r="D1080" s="212" t="s">
        <v>138</v>
      </c>
      <c r="E1080" s="213" t="s">
        <v>1355</v>
      </c>
      <c r="F1080" s="214" t="s">
        <v>1356</v>
      </c>
      <c r="G1080" s="215" t="s">
        <v>141</v>
      </c>
      <c r="H1080" s="216">
        <v>0.001</v>
      </c>
      <c r="I1080" s="217"/>
      <c r="J1080" s="218">
        <f>ROUND(I1080*H1080,2)</f>
        <v>0</v>
      </c>
      <c r="K1080" s="219"/>
      <c r="L1080" s="44"/>
      <c r="M1080" s="220" t="s">
        <v>1</v>
      </c>
      <c r="N1080" s="221" t="s">
        <v>39</v>
      </c>
      <c r="O1080" s="91"/>
      <c r="P1080" s="222">
        <f>O1080*H1080</f>
        <v>0</v>
      </c>
      <c r="Q1080" s="222">
        <v>0</v>
      </c>
      <c r="R1080" s="222">
        <f>Q1080*H1080</f>
        <v>0</v>
      </c>
      <c r="S1080" s="222">
        <v>0</v>
      </c>
      <c r="T1080" s="223">
        <f>S1080*H1080</f>
        <v>0</v>
      </c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R1080" s="224" t="s">
        <v>253</v>
      </c>
      <c r="AT1080" s="224" t="s">
        <v>138</v>
      </c>
      <c r="AU1080" s="224" t="s">
        <v>143</v>
      </c>
      <c r="AY1080" s="17" t="s">
        <v>135</v>
      </c>
      <c r="BE1080" s="225">
        <f>IF(N1080="základní",J1080,0)</f>
        <v>0</v>
      </c>
      <c r="BF1080" s="225">
        <f>IF(N1080="snížená",J1080,0)</f>
        <v>0</v>
      </c>
      <c r="BG1080" s="225">
        <f>IF(N1080="zákl. přenesená",J1080,0)</f>
        <v>0</v>
      </c>
      <c r="BH1080" s="225">
        <f>IF(N1080="sníž. přenesená",J1080,0)</f>
        <v>0</v>
      </c>
      <c r="BI1080" s="225">
        <f>IF(N1080="nulová",J1080,0)</f>
        <v>0</v>
      </c>
      <c r="BJ1080" s="17" t="s">
        <v>143</v>
      </c>
      <c r="BK1080" s="225">
        <f>ROUND(I1080*H1080,2)</f>
        <v>0</v>
      </c>
      <c r="BL1080" s="17" t="s">
        <v>253</v>
      </c>
      <c r="BM1080" s="224" t="s">
        <v>1357</v>
      </c>
    </row>
    <row r="1081" s="12" customFormat="1" ht="22.8" customHeight="1">
      <c r="A1081" s="12"/>
      <c r="B1081" s="196"/>
      <c r="C1081" s="197"/>
      <c r="D1081" s="198" t="s">
        <v>72</v>
      </c>
      <c r="E1081" s="210" t="s">
        <v>1358</v>
      </c>
      <c r="F1081" s="210" t="s">
        <v>1359</v>
      </c>
      <c r="G1081" s="197"/>
      <c r="H1081" s="197"/>
      <c r="I1081" s="200"/>
      <c r="J1081" s="211">
        <f>BK1081</f>
        <v>0</v>
      </c>
      <c r="K1081" s="197"/>
      <c r="L1081" s="202"/>
      <c r="M1081" s="203"/>
      <c r="N1081" s="204"/>
      <c r="O1081" s="204"/>
      <c r="P1081" s="205">
        <f>SUM(P1082:P1122)</f>
        <v>0</v>
      </c>
      <c r="Q1081" s="204"/>
      <c r="R1081" s="205">
        <f>SUM(R1082:R1122)</f>
        <v>0.22730360000000005</v>
      </c>
      <c r="S1081" s="204"/>
      <c r="T1081" s="206">
        <f>SUM(T1082:T1122)</f>
        <v>0.20518791</v>
      </c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R1081" s="207" t="s">
        <v>143</v>
      </c>
      <c r="AT1081" s="208" t="s">
        <v>72</v>
      </c>
      <c r="AU1081" s="208" t="s">
        <v>78</v>
      </c>
      <c r="AY1081" s="207" t="s">
        <v>135</v>
      </c>
      <c r="BK1081" s="209">
        <f>SUM(BK1082:BK1122)</f>
        <v>0</v>
      </c>
    </row>
    <row r="1082" s="2" customFormat="1" ht="21.75" customHeight="1">
      <c r="A1082" s="38"/>
      <c r="B1082" s="39"/>
      <c r="C1082" s="212" t="s">
        <v>1360</v>
      </c>
      <c r="D1082" s="212" t="s">
        <v>138</v>
      </c>
      <c r="E1082" s="213" t="s">
        <v>1361</v>
      </c>
      <c r="F1082" s="214" t="s">
        <v>1362</v>
      </c>
      <c r="G1082" s="215" t="s">
        <v>328</v>
      </c>
      <c r="H1082" s="216">
        <v>4</v>
      </c>
      <c r="I1082" s="217"/>
      <c r="J1082" s="218">
        <f>ROUND(I1082*H1082,2)</f>
        <v>0</v>
      </c>
      <c r="K1082" s="219"/>
      <c r="L1082" s="44"/>
      <c r="M1082" s="220" t="s">
        <v>1</v>
      </c>
      <c r="N1082" s="221" t="s">
        <v>39</v>
      </c>
      <c r="O1082" s="91"/>
      <c r="P1082" s="222">
        <f>O1082*H1082</f>
        <v>0</v>
      </c>
      <c r="Q1082" s="222">
        <v>0.0051900000000000002</v>
      </c>
      <c r="R1082" s="222">
        <f>Q1082*H1082</f>
        <v>0.020760000000000001</v>
      </c>
      <c r="S1082" s="222">
        <v>0</v>
      </c>
      <c r="T1082" s="223">
        <f>S1082*H1082</f>
        <v>0</v>
      </c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R1082" s="224" t="s">
        <v>253</v>
      </c>
      <c r="AT1082" s="224" t="s">
        <v>138</v>
      </c>
      <c r="AU1082" s="224" t="s">
        <v>143</v>
      </c>
      <c r="AY1082" s="17" t="s">
        <v>135</v>
      </c>
      <c r="BE1082" s="225">
        <f>IF(N1082="základní",J1082,0)</f>
        <v>0</v>
      </c>
      <c r="BF1082" s="225">
        <f>IF(N1082="snížená",J1082,0)</f>
        <v>0</v>
      </c>
      <c r="BG1082" s="225">
        <f>IF(N1082="zákl. přenesená",J1082,0)</f>
        <v>0</v>
      </c>
      <c r="BH1082" s="225">
        <f>IF(N1082="sníž. přenesená",J1082,0)</f>
        <v>0</v>
      </c>
      <c r="BI1082" s="225">
        <f>IF(N1082="nulová",J1082,0)</f>
        <v>0</v>
      </c>
      <c r="BJ1082" s="17" t="s">
        <v>143</v>
      </c>
      <c r="BK1082" s="225">
        <f>ROUND(I1082*H1082,2)</f>
        <v>0</v>
      </c>
      <c r="BL1082" s="17" t="s">
        <v>253</v>
      </c>
      <c r="BM1082" s="224" t="s">
        <v>1363</v>
      </c>
    </row>
    <row r="1083" s="2" customFormat="1" ht="24.15" customHeight="1">
      <c r="A1083" s="38"/>
      <c r="B1083" s="39"/>
      <c r="C1083" s="212" t="s">
        <v>1364</v>
      </c>
      <c r="D1083" s="212" t="s">
        <v>138</v>
      </c>
      <c r="E1083" s="213" t="s">
        <v>1365</v>
      </c>
      <c r="F1083" s="214" t="s">
        <v>1366</v>
      </c>
      <c r="G1083" s="215" t="s">
        <v>162</v>
      </c>
      <c r="H1083" s="216">
        <v>1.25</v>
      </c>
      <c r="I1083" s="217"/>
      <c r="J1083" s="218">
        <f>ROUND(I1083*H1083,2)</f>
        <v>0</v>
      </c>
      <c r="K1083" s="219"/>
      <c r="L1083" s="44"/>
      <c r="M1083" s="220" t="s">
        <v>1</v>
      </c>
      <c r="N1083" s="221" t="s">
        <v>39</v>
      </c>
      <c r="O1083" s="91"/>
      <c r="P1083" s="222">
        <f>O1083*H1083</f>
        <v>0</v>
      </c>
      <c r="Q1083" s="222">
        <v>0.011820000000000001</v>
      </c>
      <c r="R1083" s="222">
        <f>Q1083*H1083</f>
        <v>0.014775</v>
      </c>
      <c r="S1083" s="222">
        <v>0</v>
      </c>
      <c r="T1083" s="223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224" t="s">
        <v>253</v>
      </c>
      <c r="AT1083" s="224" t="s">
        <v>138</v>
      </c>
      <c r="AU1083" s="224" t="s">
        <v>143</v>
      </c>
      <c r="AY1083" s="17" t="s">
        <v>135</v>
      </c>
      <c r="BE1083" s="225">
        <f>IF(N1083="základní",J1083,0)</f>
        <v>0</v>
      </c>
      <c r="BF1083" s="225">
        <f>IF(N1083="snížená",J1083,0)</f>
        <v>0</v>
      </c>
      <c r="BG1083" s="225">
        <f>IF(N1083="zákl. přenesená",J1083,0)</f>
        <v>0</v>
      </c>
      <c r="BH1083" s="225">
        <f>IF(N1083="sníž. přenesená",J1083,0)</f>
        <v>0</v>
      </c>
      <c r="BI1083" s="225">
        <f>IF(N1083="nulová",J1083,0)</f>
        <v>0</v>
      </c>
      <c r="BJ1083" s="17" t="s">
        <v>143</v>
      </c>
      <c r="BK1083" s="225">
        <f>ROUND(I1083*H1083,2)</f>
        <v>0</v>
      </c>
      <c r="BL1083" s="17" t="s">
        <v>253</v>
      </c>
      <c r="BM1083" s="224" t="s">
        <v>1367</v>
      </c>
    </row>
    <row r="1084" s="13" customFormat="1">
      <c r="A1084" s="13"/>
      <c r="B1084" s="226"/>
      <c r="C1084" s="227"/>
      <c r="D1084" s="228" t="s">
        <v>145</v>
      </c>
      <c r="E1084" s="229" t="s">
        <v>1</v>
      </c>
      <c r="F1084" s="230" t="s">
        <v>1368</v>
      </c>
      <c r="G1084" s="227"/>
      <c r="H1084" s="229" t="s">
        <v>1</v>
      </c>
      <c r="I1084" s="231"/>
      <c r="J1084" s="227"/>
      <c r="K1084" s="227"/>
      <c r="L1084" s="232"/>
      <c r="M1084" s="233"/>
      <c r="N1084" s="234"/>
      <c r="O1084" s="234"/>
      <c r="P1084" s="234"/>
      <c r="Q1084" s="234"/>
      <c r="R1084" s="234"/>
      <c r="S1084" s="234"/>
      <c r="T1084" s="235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6" t="s">
        <v>145</v>
      </c>
      <c r="AU1084" s="236" t="s">
        <v>143</v>
      </c>
      <c r="AV1084" s="13" t="s">
        <v>78</v>
      </c>
      <c r="AW1084" s="13" t="s">
        <v>30</v>
      </c>
      <c r="AX1084" s="13" t="s">
        <v>73</v>
      </c>
      <c r="AY1084" s="236" t="s">
        <v>135</v>
      </c>
    </row>
    <row r="1085" s="14" customFormat="1">
      <c r="A1085" s="14"/>
      <c r="B1085" s="237"/>
      <c r="C1085" s="238"/>
      <c r="D1085" s="228" t="s">
        <v>145</v>
      </c>
      <c r="E1085" s="239" t="s">
        <v>1</v>
      </c>
      <c r="F1085" s="240" t="s">
        <v>1369</v>
      </c>
      <c r="G1085" s="238"/>
      <c r="H1085" s="241">
        <v>1.25</v>
      </c>
      <c r="I1085" s="242"/>
      <c r="J1085" s="238"/>
      <c r="K1085" s="238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7" t="s">
        <v>145</v>
      </c>
      <c r="AU1085" s="247" t="s">
        <v>143</v>
      </c>
      <c r="AV1085" s="14" t="s">
        <v>143</v>
      </c>
      <c r="AW1085" s="14" t="s">
        <v>30</v>
      </c>
      <c r="AX1085" s="14" t="s">
        <v>73</v>
      </c>
      <c r="AY1085" s="247" t="s">
        <v>135</v>
      </c>
    </row>
    <row r="1086" s="15" customFormat="1">
      <c r="A1086" s="15"/>
      <c r="B1086" s="248"/>
      <c r="C1086" s="249"/>
      <c r="D1086" s="228" t="s">
        <v>145</v>
      </c>
      <c r="E1086" s="250" t="s">
        <v>1</v>
      </c>
      <c r="F1086" s="251" t="s">
        <v>148</v>
      </c>
      <c r="G1086" s="249"/>
      <c r="H1086" s="252">
        <v>1.25</v>
      </c>
      <c r="I1086" s="253"/>
      <c r="J1086" s="249"/>
      <c r="K1086" s="249"/>
      <c r="L1086" s="254"/>
      <c r="M1086" s="255"/>
      <c r="N1086" s="256"/>
      <c r="O1086" s="256"/>
      <c r="P1086" s="256"/>
      <c r="Q1086" s="256"/>
      <c r="R1086" s="256"/>
      <c r="S1086" s="256"/>
      <c r="T1086" s="257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T1086" s="258" t="s">
        <v>145</v>
      </c>
      <c r="AU1086" s="258" t="s">
        <v>143</v>
      </c>
      <c r="AV1086" s="15" t="s">
        <v>142</v>
      </c>
      <c r="AW1086" s="15" t="s">
        <v>30</v>
      </c>
      <c r="AX1086" s="15" t="s">
        <v>78</v>
      </c>
      <c r="AY1086" s="258" t="s">
        <v>135</v>
      </c>
    </row>
    <row r="1087" s="2" customFormat="1" ht="44.25" customHeight="1">
      <c r="A1087" s="38"/>
      <c r="B1087" s="39"/>
      <c r="C1087" s="212" t="s">
        <v>1370</v>
      </c>
      <c r="D1087" s="212" t="s">
        <v>138</v>
      </c>
      <c r="E1087" s="213" t="s">
        <v>1371</v>
      </c>
      <c r="F1087" s="214" t="s">
        <v>1372</v>
      </c>
      <c r="G1087" s="215" t="s">
        <v>162</v>
      </c>
      <c r="H1087" s="216">
        <v>5.6100000000000003</v>
      </c>
      <c r="I1087" s="217"/>
      <c r="J1087" s="218">
        <f>ROUND(I1087*H1087,2)</f>
        <v>0</v>
      </c>
      <c r="K1087" s="219"/>
      <c r="L1087" s="44"/>
      <c r="M1087" s="220" t="s">
        <v>1</v>
      </c>
      <c r="N1087" s="221" t="s">
        <v>39</v>
      </c>
      <c r="O1087" s="91"/>
      <c r="P1087" s="222">
        <f>O1087*H1087</f>
        <v>0</v>
      </c>
      <c r="Q1087" s="222">
        <v>0.016400000000000001</v>
      </c>
      <c r="R1087" s="222">
        <f>Q1087*H1087</f>
        <v>0.092004000000000016</v>
      </c>
      <c r="S1087" s="222">
        <v>0</v>
      </c>
      <c r="T1087" s="223">
        <f>S1087*H1087</f>
        <v>0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224" t="s">
        <v>253</v>
      </c>
      <c r="AT1087" s="224" t="s">
        <v>138</v>
      </c>
      <c r="AU1087" s="224" t="s">
        <v>143</v>
      </c>
      <c r="AY1087" s="17" t="s">
        <v>135</v>
      </c>
      <c r="BE1087" s="225">
        <f>IF(N1087="základní",J1087,0)</f>
        <v>0</v>
      </c>
      <c r="BF1087" s="225">
        <f>IF(N1087="snížená",J1087,0)</f>
        <v>0</v>
      </c>
      <c r="BG1087" s="225">
        <f>IF(N1087="zákl. přenesená",J1087,0)</f>
        <v>0</v>
      </c>
      <c r="BH1087" s="225">
        <f>IF(N1087="sníž. přenesená",J1087,0)</f>
        <v>0</v>
      </c>
      <c r="BI1087" s="225">
        <f>IF(N1087="nulová",J1087,0)</f>
        <v>0</v>
      </c>
      <c r="BJ1087" s="17" t="s">
        <v>143</v>
      </c>
      <c r="BK1087" s="225">
        <f>ROUND(I1087*H1087,2)</f>
        <v>0</v>
      </c>
      <c r="BL1087" s="17" t="s">
        <v>253</v>
      </c>
      <c r="BM1087" s="224" t="s">
        <v>1373</v>
      </c>
    </row>
    <row r="1088" s="13" customFormat="1">
      <c r="A1088" s="13"/>
      <c r="B1088" s="226"/>
      <c r="C1088" s="227"/>
      <c r="D1088" s="228" t="s">
        <v>145</v>
      </c>
      <c r="E1088" s="229" t="s">
        <v>1</v>
      </c>
      <c r="F1088" s="230" t="s">
        <v>381</v>
      </c>
      <c r="G1088" s="227"/>
      <c r="H1088" s="229" t="s">
        <v>1</v>
      </c>
      <c r="I1088" s="231"/>
      <c r="J1088" s="227"/>
      <c r="K1088" s="227"/>
      <c r="L1088" s="232"/>
      <c r="M1088" s="233"/>
      <c r="N1088" s="234"/>
      <c r="O1088" s="234"/>
      <c r="P1088" s="234"/>
      <c r="Q1088" s="234"/>
      <c r="R1088" s="234"/>
      <c r="S1088" s="234"/>
      <c r="T1088" s="235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6" t="s">
        <v>145</v>
      </c>
      <c r="AU1088" s="236" t="s">
        <v>143</v>
      </c>
      <c r="AV1088" s="13" t="s">
        <v>78</v>
      </c>
      <c r="AW1088" s="13" t="s">
        <v>30</v>
      </c>
      <c r="AX1088" s="13" t="s">
        <v>73</v>
      </c>
      <c r="AY1088" s="236" t="s">
        <v>135</v>
      </c>
    </row>
    <row r="1089" s="14" customFormat="1">
      <c r="A1089" s="14"/>
      <c r="B1089" s="237"/>
      <c r="C1089" s="238"/>
      <c r="D1089" s="228" t="s">
        <v>145</v>
      </c>
      <c r="E1089" s="239" t="s">
        <v>1</v>
      </c>
      <c r="F1089" s="240" t="s">
        <v>1374</v>
      </c>
      <c r="G1089" s="238"/>
      <c r="H1089" s="241">
        <v>5.6100000000000003</v>
      </c>
      <c r="I1089" s="242"/>
      <c r="J1089" s="238"/>
      <c r="K1089" s="238"/>
      <c r="L1089" s="243"/>
      <c r="M1089" s="244"/>
      <c r="N1089" s="245"/>
      <c r="O1089" s="245"/>
      <c r="P1089" s="245"/>
      <c r="Q1089" s="245"/>
      <c r="R1089" s="245"/>
      <c r="S1089" s="245"/>
      <c r="T1089" s="246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7" t="s">
        <v>145</v>
      </c>
      <c r="AU1089" s="247" t="s">
        <v>143</v>
      </c>
      <c r="AV1089" s="14" t="s">
        <v>143</v>
      </c>
      <c r="AW1089" s="14" t="s">
        <v>30</v>
      </c>
      <c r="AX1089" s="14" t="s">
        <v>73</v>
      </c>
      <c r="AY1089" s="247" t="s">
        <v>135</v>
      </c>
    </row>
    <row r="1090" s="15" customFormat="1">
      <c r="A1090" s="15"/>
      <c r="B1090" s="248"/>
      <c r="C1090" s="249"/>
      <c r="D1090" s="228" t="s">
        <v>145</v>
      </c>
      <c r="E1090" s="250" t="s">
        <v>1</v>
      </c>
      <c r="F1090" s="251" t="s">
        <v>148</v>
      </c>
      <c r="G1090" s="249"/>
      <c r="H1090" s="252">
        <v>5.6100000000000003</v>
      </c>
      <c r="I1090" s="253"/>
      <c r="J1090" s="249"/>
      <c r="K1090" s="249"/>
      <c r="L1090" s="254"/>
      <c r="M1090" s="255"/>
      <c r="N1090" s="256"/>
      <c r="O1090" s="256"/>
      <c r="P1090" s="256"/>
      <c r="Q1090" s="256"/>
      <c r="R1090" s="256"/>
      <c r="S1090" s="256"/>
      <c r="T1090" s="257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58" t="s">
        <v>145</v>
      </c>
      <c r="AU1090" s="258" t="s">
        <v>143</v>
      </c>
      <c r="AV1090" s="15" t="s">
        <v>142</v>
      </c>
      <c r="AW1090" s="15" t="s">
        <v>30</v>
      </c>
      <c r="AX1090" s="15" t="s">
        <v>78</v>
      </c>
      <c r="AY1090" s="258" t="s">
        <v>135</v>
      </c>
    </row>
    <row r="1091" s="2" customFormat="1" ht="24.15" customHeight="1">
      <c r="A1091" s="38"/>
      <c r="B1091" s="39"/>
      <c r="C1091" s="212" t="s">
        <v>1375</v>
      </c>
      <c r="D1091" s="212" t="s">
        <v>138</v>
      </c>
      <c r="E1091" s="213" t="s">
        <v>1376</v>
      </c>
      <c r="F1091" s="214" t="s">
        <v>1377</v>
      </c>
      <c r="G1091" s="215" t="s">
        <v>162</v>
      </c>
      <c r="H1091" s="216">
        <v>4.25</v>
      </c>
      <c r="I1091" s="217"/>
      <c r="J1091" s="218">
        <f>ROUND(I1091*H1091,2)</f>
        <v>0</v>
      </c>
      <c r="K1091" s="219"/>
      <c r="L1091" s="44"/>
      <c r="M1091" s="220" t="s">
        <v>1</v>
      </c>
      <c r="N1091" s="221" t="s">
        <v>39</v>
      </c>
      <c r="O1091" s="91"/>
      <c r="P1091" s="222">
        <f>O1091*H1091</f>
        <v>0</v>
      </c>
      <c r="Q1091" s="222">
        <v>0</v>
      </c>
      <c r="R1091" s="222">
        <f>Q1091*H1091</f>
        <v>0</v>
      </c>
      <c r="S1091" s="222">
        <v>0.017250000000000001</v>
      </c>
      <c r="T1091" s="223">
        <f>S1091*H1091</f>
        <v>0.073312500000000003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24" t="s">
        <v>253</v>
      </c>
      <c r="AT1091" s="224" t="s">
        <v>138</v>
      </c>
      <c r="AU1091" s="224" t="s">
        <v>143</v>
      </c>
      <c r="AY1091" s="17" t="s">
        <v>135</v>
      </c>
      <c r="BE1091" s="225">
        <f>IF(N1091="základní",J1091,0)</f>
        <v>0</v>
      </c>
      <c r="BF1091" s="225">
        <f>IF(N1091="snížená",J1091,0)</f>
        <v>0</v>
      </c>
      <c r="BG1091" s="225">
        <f>IF(N1091="zákl. přenesená",J1091,0)</f>
        <v>0</v>
      </c>
      <c r="BH1091" s="225">
        <f>IF(N1091="sníž. přenesená",J1091,0)</f>
        <v>0</v>
      </c>
      <c r="BI1091" s="225">
        <f>IF(N1091="nulová",J1091,0)</f>
        <v>0</v>
      </c>
      <c r="BJ1091" s="17" t="s">
        <v>143</v>
      </c>
      <c r="BK1091" s="225">
        <f>ROUND(I1091*H1091,2)</f>
        <v>0</v>
      </c>
      <c r="BL1091" s="17" t="s">
        <v>253</v>
      </c>
      <c r="BM1091" s="224" t="s">
        <v>1378</v>
      </c>
    </row>
    <row r="1092" s="13" customFormat="1">
      <c r="A1092" s="13"/>
      <c r="B1092" s="226"/>
      <c r="C1092" s="227"/>
      <c r="D1092" s="228" t="s">
        <v>145</v>
      </c>
      <c r="E1092" s="229" t="s">
        <v>1</v>
      </c>
      <c r="F1092" s="230" t="s">
        <v>381</v>
      </c>
      <c r="G1092" s="227"/>
      <c r="H1092" s="229" t="s">
        <v>1</v>
      </c>
      <c r="I1092" s="231"/>
      <c r="J1092" s="227"/>
      <c r="K1092" s="227"/>
      <c r="L1092" s="232"/>
      <c r="M1092" s="233"/>
      <c r="N1092" s="234"/>
      <c r="O1092" s="234"/>
      <c r="P1092" s="234"/>
      <c r="Q1092" s="234"/>
      <c r="R1092" s="234"/>
      <c r="S1092" s="234"/>
      <c r="T1092" s="235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6" t="s">
        <v>145</v>
      </c>
      <c r="AU1092" s="236" t="s">
        <v>143</v>
      </c>
      <c r="AV1092" s="13" t="s">
        <v>78</v>
      </c>
      <c r="AW1092" s="13" t="s">
        <v>30</v>
      </c>
      <c r="AX1092" s="13" t="s">
        <v>73</v>
      </c>
      <c r="AY1092" s="236" t="s">
        <v>135</v>
      </c>
    </row>
    <row r="1093" s="14" customFormat="1">
      <c r="A1093" s="14"/>
      <c r="B1093" s="237"/>
      <c r="C1093" s="238"/>
      <c r="D1093" s="228" t="s">
        <v>145</v>
      </c>
      <c r="E1093" s="239" t="s">
        <v>1</v>
      </c>
      <c r="F1093" s="240" t="s">
        <v>136</v>
      </c>
      <c r="G1093" s="238"/>
      <c r="H1093" s="241">
        <v>3</v>
      </c>
      <c r="I1093" s="242"/>
      <c r="J1093" s="238"/>
      <c r="K1093" s="238"/>
      <c r="L1093" s="243"/>
      <c r="M1093" s="244"/>
      <c r="N1093" s="245"/>
      <c r="O1093" s="245"/>
      <c r="P1093" s="245"/>
      <c r="Q1093" s="245"/>
      <c r="R1093" s="245"/>
      <c r="S1093" s="245"/>
      <c r="T1093" s="246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7" t="s">
        <v>145</v>
      </c>
      <c r="AU1093" s="247" t="s">
        <v>143</v>
      </c>
      <c r="AV1093" s="14" t="s">
        <v>143</v>
      </c>
      <c r="AW1093" s="14" t="s">
        <v>30</v>
      </c>
      <c r="AX1093" s="14" t="s">
        <v>73</v>
      </c>
      <c r="AY1093" s="247" t="s">
        <v>135</v>
      </c>
    </row>
    <row r="1094" s="13" customFormat="1">
      <c r="A1094" s="13"/>
      <c r="B1094" s="226"/>
      <c r="C1094" s="227"/>
      <c r="D1094" s="228" t="s">
        <v>145</v>
      </c>
      <c r="E1094" s="229" t="s">
        <v>1</v>
      </c>
      <c r="F1094" s="230" t="s">
        <v>1368</v>
      </c>
      <c r="G1094" s="227"/>
      <c r="H1094" s="229" t="s">
        <v>1</v>
      </c>
      <c r="I1094" s="231"/>
      <c r="J1094" s="227"/>
      <c r="K1094" s="227"/>
      <c r="L1094" s="232"/>
      <c r="M1094" s="233"/>
      <c r="N1094" s="234"/>
      <c r="O1094" s="234"/>
      <c r="P1094" s="234"/>
      <c r="Q1094" s="234"/>
      <c r="R1094" s="234"/>
      <c r="S1094" s="234"/>
      <c r="T1094" s="235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6" t="s">
        <v>145</v>
      </c>
      <c r="AU1094" s="236" t="s">
        <v>143</v>
      </c>
      <c r="AV1094" s="13" t="s">
        <v>78</v>
      </c>
      <c r="AW1094" s="13" t="s">
        <v>30</v>
      </c>
      <c r="AX1094" s="13" t="s">
        <v>73</v>
      </c>
      <c r="AY1094" s="236" t="s">
        <v>135</v>
      </c>
    </row>
    <row r="1095" s="14" customFormat="1">
      <c r="A1095" s="14"/>
      <c r="B1095" s="237"/>
      <c r="C1095" s="238"/>
      <c r="D1095" s="228" t="s">
        <v>145</v>
      </c>
      <c r="E1095" s="239" t="s">
        <v>1</v>
      </c>
      <c r="F1095" s="240" t="s">
        <v>1369</v>
      </c>
      <c r="G1095" s="238"/>
      <c r="H1095" s="241">
        <v>1.25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7" t="s">
        <v>145</v>
      </c>
      <c r="AU1095" s="247" t="s">
        <v>143</v>
      </c>
      <c r="AV1095" s="14" t="s">
        <v>143</v>
      </c>
      <c r="AW1095" s="14" t="s">
        <v>30</v>
      </c>
      <c r="AX1095" s="14" t="s">
        <v>73</v>
      </c>
      <c r="AY1095" s="247" t="s">
        <v>135</v>
      </c>
    </row>
    <row r="1096" s="15" customFormat="1">
      <c r="A1096" s="15"/>
      <c r="B1096" s="248"/>
      <c r="C1096" s="249"/>
      <c r="D1096" s="228" t="s">
        <v>145</v>
      </c>
      <c r="E1096" s="250" t="s">
        <v>1</v>
      </c>
      <c r="F1096" s="251" t="s">
        <v>148</v>
      </c>
      <c r="G1096" s="249"/>
      <c r="H1096" s="252">
        <v>4.25</v>
      </c>
      <c r="I1096" s="253"/>
      <c r="J1096" s="249"/>
      <c r="K1096" s="249"/>
      <c r="L1096" s="254"/>
      <c r="M1096" s="255"/>
      <c r="N1096" s="256"/>
      <c r="O1096" s="256"/>
      <c r="P1096" s="256"/>
      <c r="Q1096" s="256"/>
      <c r="R1096" s="256"/>
      <c r="S1096" s="256"/>
      <c r="T1096" s="257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58" t="s">
        <v>145</v>
      </c>
      <c r="AU1096" s="258" t="s">
        <v>143</v>
      </c>
      <c r="AV1096" s="15" t="s">
        <v>142</v>
      </c>
      <c r="AW1096" s="15" t="s">
        <v>30</v>
      </c>
      <c r="AX1096" s="15" t="s">
        <v>78</v>
      </c>
      <c r="AY1096" s="258" t="s">
        <v>135</v>
      </c>
    </row>
    <row r="1097" s="2" customFormat="1" ht="33" customHeight="1">
      <c r="A1097" s="38"/>
      <c r="B1097" s="39"/>
      <c r="C1097" s="212" t="s">
        <v>1379</v>
      </c>
      <c r="D1097" s="212" t="s">
        <v>138</v>
      </c>
      <c r="E1097" s="213" t="s">
        <v>1380</v>
      </c>
      <c r="F1097" s="214" t="s">
        <v>1381</v>
      </c>
      <c r="G1097" s="215" t="s">
        <v>157</v>
      </c>
      <c r="H1097" s="216">
        <v>2</v>
      </c>
      <c r="I1097" s="217"/>
      <c r="J1097" s="218">
        <f>ROUND(I1097*H1097,2)</f>
        <v>0</v>
      </c>
      <c r="K1097" s="219"/>
      <c r="L1097" s="44"/>
      <c r="M1097" s="220" t="s">
        <v>1</v>
      </c>
      <c r="N1097" s="221" t="s">
        <v>39</v>
      </c>
      <c r="O1097" s="91"/>
      <c r="P1097" s="222">
        <f>O1097*H1097</f>
        <v>0</v>
      </c>
      <c r="Q1097" s="222">
        <v>0.0033800000000000002</v>
      </c>
      <c r="R1097" s="222">
        <f>Q1097*H1097</f>
        <v>0.0067600000000000004</v>
      </c>
      <c r="S1097" s="222">
        <v>0.017000000000000001</v>
      </c>
      <c r="T1097" s="223">
        <f>S1097*H1097</f>
        <v>0.034000000000000002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24" t="s">
        <v>253</v>
      </c>
      <c r="AT1097" s="224" t="s">
        <v>138</v>
      </c>
      <c r="AU1097" s="224" t="s">
        <v>143</v>
      </c>
      <c r="AY1097" s="17" t="s">
        <v>135</v>
      </c>
      <c r="BE1097" s="225">
        <f>IF(N1097="základní",J1097,0)</f>
        <v>0</v>
      </c>
      <c r="BF1097" s="225">
        <f>IF(N1097="snížená",J1097,0)</f>
        <v>0</v>
      </c>
      <c r="BG1097" s="225">
        <f>IF(N1097="zákl. přenesená",J1097,0)</f>
        <v>0</v>
      </c>
      <c r="BH1097" s="225">
        <f>IF(N1097="sníž. přenesená",J1097,0)</f>
        <v>0</v>
      </c>
      <c r="BI1097" s="225">
        <f>IF(N1097="nulová",J1097,0)</f>
        <v>0</v>
      </c>
      <c r="BJ1097" s="17" t="s">
        <v>143</v>
      </c>
      <c r="BK1097" s="225">
        <f>ROUND(I1097*H1097,2)</f>
        <v>0</v>
      </c>
      <c r="BL1097" s="17" t="s">
        <v>253</v>
      </c>
      <c r="BM1097" s="224" t="s">
        <v>1382</v>
      </c>
    </row>
    <row r="1098" s="2" customFormat="1" ht="24.15" customHeight="1">
      <c r="A1098" s="38"/>
      <c r="B1098" s="39"/>
      <c r="C1098" s="212" t="s">
        <v>1383</v>
      </c>
      <c r="D1098" s="212" t="s">
        <v>138</v>
      </c>
      <c r="E1098" s="213" t="s">
        <v>1384</v>
      </c>
      <c r="F1098" s="214" t="s">
        <v>1385</v>
      </c>
      <c r="G1098" s="215" t="s">
        <v>162</v>
      </c>
      <c r="H1098" s="216">
        <v>3.4209999999999998</v>
      </c>
      <c r="I1098" s="217"/>
      <c r="J1098" s="218">
        <f>ROUND(I1098*H1098,2)</f>
        <v>0</v>
      </c>
      <c r="K1098" s="219"/>
      <c r="L1098" s="44"/>
      <c r="M1098" s="220" t="s">
        <v>1</v>
      </c>
      <c r="N1098" s="221" t="s">
        <v>39</v>
      </c>
      <c r="O1098" s="91"/>
      <c r="P1098" s="222">
        <f>O1098*H1098</f>
        <v>0</v>
      </c>
      <c r="Q1098" s="222">
        <v>0.0126</v>
      </c>
      <c r="R1098" s="222">
        <f>Q1098*H1098</f>
        <v>0.0431046</v>
      </c>
      <c r="S1098" s="222">
        <v>0</v>
      </c>
      <c r="T1098" s="223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24" t="s">
        <v>253</v>
      </c>
      <c r="AT1098" s="224" t="s">
        <v>138</v>
      </c>
      <c r="AU1098" s="224" t="s">
        <v>143</v>
      </c>
      <c r="AY1098" s="17" t="s">
        <v>135</v>
      </c>
      <c r="BE1098" s="225">
        <f>IF(N1098="základní",J1098,0)</f>
        <v>0</v>
      </c>
      <c r="BF1098" s="225">
        <f>IF(N1098="snížená",J1098,0)</f>
        <v>0</v>
      </c>
      <c r="BG1098" s="225">
        <f>IF(N1098="zákl. přenesená",J1098,0)</f>
        <v>0</v>
      </c>
      <c r="BH1098" s="225">
        <f>IF(N1098="sníž. přenesená",J1098,0)</f>
        <v>0</v>
      </c>
      <c r="BI1098" s="225">
        <f>IF(N1098="nulová",J1098,0)</f>
        <v>0</v>
      </c>
      <c r="BJ1098" s="17" t="s">
        <v>143</v>
      </c>
      <c r="BK1098" s="225">
        <f>ROUND(I1098*H1098,2)</f>
        <v>0</v>
      </c>
      <c r="BL1098" s="17" t="s">
        <v>253</v>
      </c>
      <c r="BM1098" s="224" t="s">
        <v>1386</v>
      </c>
    </row>
    <row r="1099" s="13" customFormat="1">
      <c r="A1099" s="13"/>
      <c r="B1099" s="226"/>
      <c r="C1099" s="227"/>
      <c r="D1099" s="228" t="s">
        <v>145</v>
      </c>
      <c r="E1099" s="229" t="s">
        <v>1</v>
      </c>
      <c r="F1099" s="230" t="s">
        <v>185</v>
      </c>
      <c r="G1099" s="227"/>
      <c r="H1099" s="229" t="s">
        <v>1</v>
      </c>
      <c r="I1099" s="231"/>
      <c r="J1099" s="227"/>
      <c r="K1099" s="227"/>
      <c r="L1099" s="232"/>
      <c r="M1099" s="233"/>
      <c r="N1099" s="234"/>
      <c r="O1099" s="234"/>
      <c r="P1099" s="234"/>
      <c r="Q1099" s="234"/>
      <c r="R1099" s="234"/>
      <c r="S1099" s="234"/>
      <c r="T1099" s="23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36" t="s">
        <v>145</v>
      </c>
      <c r="AU1099" s="236" t="s">
        <v>143</v>
      </c>
      <c r="AV1099" s="13" t="s">
        <v>78</v>
      </c>
      <c r="AW1099" s="13" t="s">
        <v>30</v>
      </c>
      <c r="AX1099" s="13" t="s">
        <v>73</v>
      </c>
      <c r="AY1099" s="236" t="s">
        <v>135</v>
      </c>
    </row>
    <row r="1100" s="14" customFormat="1">
      <c r="A1100" s="14"/>
      <c r="B1100" s="237"/>
      <c r="C1100" s="238"/>
      <c r="D1100" s="228" t="s">
        <v>145</v>
      </c>
      <c r="E1100" s="239" t="s">
        <v>1</v>
      </c>
      <c r="F1100" s="240" t="s">
        <v>186</v>
      </c>
      <c r="G1100" s="238"/>
      <c r="H1100" s="241">
        <v>0.96999999999999997</v>
      </c>
      <c r="I1100" s="242"/>
      <c r="J1100" s="238"/>
      <c r="K1100" s="238"/>
      <c r="L1100" s="243"/>
      <c r="M1100" s="244"/>
      <c r="N1100" s="245"/>
      <c r="O1100" s="245"/>
      <c r="P1100" s="245"/>
      <c r="Q1100" s="245"/>
      <c r="R1100" s="245"/>
      <c r="S1100" s="245"/>
      <c r="T1100" s="246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47" t="s">
        <v>145</v>
      </c>
      <c r="AU1100" s="247" t="s">
        <v>143</v>
      </c>
      <c r="AV1100" s="14" t="s">
        <v>143</v>
      </c>
      <c r="AW1100" s="14" t="s">
        <v>30</v>
      </c>
      <c r="AX1100" s="14" t="s">
        <v>73</v>
      </c>
      <c r="AY1100" s="247" t="s">
        <v>135</v>
      </c>
    </row>
    <row r="1101" s="13" customFormat="1">
      <c r="A1101" s="13"/>
      <c r="B1101" s="226"/>
      <c r="C1101" s="227"/>
      <c r="D1101" s="228" t="s">
        <v>145</v>
      </c>
      <c r="E1101" s="229" t="s">
        <v>1</v>
      </c>
      <c r="F1101" s="230" t="s">
        <v>187</v>
      </c>
      <c r="G1101" s="227"/>
      <c r="H1101" s="229" t="s">
        <v>1</v>
      </c>
      <c r="I1101" s="231"/>
      <c r="J1101" s="227"/>
      <c r="K1101" s="227"/>
      <c r="L1101" s="232"/>
      <c r="M1101" s="233"/>
      <c r="N1101" s="234"/>
      <c r="O1101" s="234"/>
      <c r="P1101" s="234"/>
      <c r="Q1101" s="234"/>
      <c r="R1101" s="234"/>
      <c r="S1101" s="234"/>
      <c r="T1101" s="23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6" t="s">
        <v>145</v>
      </c>
      <c r="AU1101" s="236" t="s">
        <v>143</v>
      </c>
      <c r="AV1101" s="13" t="s">
        <v>78</v>
      </c>
      <c r="AW1101" s="13" t="s">
        <v>30</v>
      </c>
      <c r="AX1101" s="13" t="s">
        <v>73</v>
      </c>
      <c r="AY1101" s="236" t="s">
        <v>135</v>
      </c>
    </row>
    <row r="1102" s="14" customFormat="1">
      <c r="A1102" s="14"/>
      <c r="B1102" s="237"/>
      <c r="C1102" s="238"/>
      <c r="D1102" s="228" t="s">
        <v>145</v>
      </c>
      <c r="E1102" s="239" t="s">
        <v>1</v>
      </c>
      <c r="F1102" s="240" t="s">
        <v>188</v>
      </c>
      <c r="G1102" s="238"/>
      <c r="H1102" s="241">
        <v>2.4510000000000001</v>
      </c>
      <c r="I1102" s="242"/>
      <c r="J1102" s="238"/>
      <c r="K1102" s="238"/>
      <c r="L1102" s="243"/>
      <c r="M1102" s="244"/>
      <c r="N1102" s="245"/>
      <c r="O1102" s="245"/>
      <c r="P1102" s="245"/>
      <c r="Q1102" s="245"/>
      <c r="R1102" s="245"/>
      <c r="S1102" s="245"/>
      <c r="T1102" s="24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7" t="s">
        <v>145</v>
      </c>
      <c r="AU1102" s="247" t="s">
        <v>143</v>
      </c>
      <c r="AV1102" s="14" t="s">
        <v>143</v>
      </c>
      <c r="AW1102" s="14" t="s">
        <v>30</v>
      </c>
      <c r="AX1102" s="14" t="s">
        <v>73</v>
      </c>
      <c r="AY1102" s="247" t="s">
        <v>135</v>
      </c>
    </row>
    <row r="1103" s="15" customFormat="1">
      <c r="A1103" s="15"/>
      <c r="B1103" s="248"/>
      <c r="C1103" s="249"/>
      <c r="D1103" s="228" t="s">
        <v>145</v>
      </c>
      <c r="E1103" s="250" t="s">
        <v>1</v>
      </c>
      <c r="F1103" s="251" t="s">
        <v>148</v>
      </c>
      <c r="G1103" s="249"/>
      <c r="H1103" s="252">
        <v>3.4210000000000003</v>
      </c>
      <c r="I1103" s="253"/>
      <c r="J1103" s="249"/>
      <c r="K1103" s="249"/>
      <c r="L1103" s="254"/>
      <c r="M1103" s="255"/>
      <c r="N1103" s="256"/>
      <c r="O1103" s="256"/>
      <c r="P1103" s="256"/>
      <c r="Q1103" s="256"/>
      <c r="R1103" s="256"/>
      <c r="S1103" s="256"/>
      <c r="T1103" s="257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T1103" s="258" t="s">
        <v>145</v>
      </c>
      <c r="AU1103" s="258" t="s">
        <v>143</v>
      </c>
      <c r="AV1103" s="15" t="s">
        <v>142</v>
      </c>
      <c r="AW1103" s="15" t="s">
        <v>30</v>
      </c>
      <c r="AX1103" s="15" t="s">
        <v>78</v>
      </c>
      <c r="AY1103" s="258" t="s">
        <v>135</v>
      </c>
    </row>
    <row r="1104" s="2" customFormat="1" ht="24.15" customHeight="1">
      <c r="A1104" s="38"/>
      <c r="B1104" s="39"/>
      <c r="C1104" s="212" t="s">
        <v>1387</v>
      </c>
      <c r="D1104" s="212" t="s">
        <v>138</v>
      </c>
      <c r="E1104" s="213" t="s">
        <v>1388</v>
      </c>
      <c r="F1104" s="214" t="s">
        <v>1389</v>
      </c>
      <c r="G1104" s="215" t="s">
        <v>162</v>
      </c>
      <c r="H1104" s="216">
        <v>3.4209999999999998</v>
      </c>
      <c r="I1104" s="217"/>
      <c r="J1104" s="218">
        <f>ROUND(I1104*H1104,2)</f>
        <v>0</v>
      </c>
      <c r="K1104" s="219"/>
      <c r="L1104" s="44"/>
      <c r="M1104" s="220" t="s">
        <v>1</v>
      </c>
      <c r="N1104" s="221" t="s">
        <v>39</v>
      </c>
      <c r="O1104" s="91"/>
      <c r="P1104" s="222">
        <f>O1104*H1104</f>
        <v>0</v>
      </c>
      <c r="Q1104" s="222">
        <v>0</v>
      </c>
      <c r="R1104" s="222">
        <f>Q1104*H1104</f>
        <v>0</v>
      </c>
      <c r="S1104" s="222">
        <v>0.01721</v>
      </c>
      <c r="T1104" s="223">
        <f>S1104*H1104</f>
        <v>0.058875409999999996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24" t="s">
        <v>253</v>
      </c>
      <c r="AT1104" s="224" t="s">
        <v>138</v>
      </c>
      <c r="AU1104" s="224" t="s">
        <v>143</v>
      </c>
      <c r="AY1104" s="17" t="s">
        <v>135</v>
      </c>
      <c r="BE1104" s="225">
        <f>IF(N1104="základní",J1104,0)</f>
        <v>0</v>
      </c>
      <c r="BF1104" s="225">
        <f>IF(N1104="snížená",J1104,0)</f>
        <v>0</v>
      </c>
      <c r="BG1104" s="225">
        <f>IF(N1104="zákl. přenesená",J1104,0)</f>
        <v>0</v>
      </c>
      <c r="BH1104" s="225">
        <f>IF(N1104="sníž. přenesená",J1104,0)</f>
        <v>0</v>
      </c>
      <c r="BI1104" s="225">
        <f>IF(N1104="nulová",J1104,0)</f>
        <v>0</v>
      </c>
      <c r="BJ1104" s="17" t="s">
        <v>143</v>
      </c>
      <c r="BK1104" s="225">
        <f>ROUND(I1104*H1104,2)</f>
        <v>0</v>
      </c>
      <c r="BL1104" s="17" t="s">
        <v>253</v>
      </c>
      <c r="BM1104" s="224" t="s">
        <v>1390</v>
      </c>
    </row>
    <row r="1105" s="13" customFormat="1">
      <c r="A1105" s="13"/>
      <c r="B1105" s="226"/>
      <c r="C1105" s="227"/>
      <c r="D1105" s="228" t="s">
        <v>145</v>
      </c>
      <c r="E1105" s="229" t="s">
        <v>1</v>
      </c>
      <c r="F1105" s="230" t="s">
        <v>185</v>
      </c>
      <c r="G1105" s="227"/>
      <c r="H1105" s="229" t="s">
        <v>1</v>
      </c>
      <c r="I1105" s="231"/>
      <c r="J1105" s="227"/>
      <c r="K1105" s="227"/>
      <c r="L1105" s="232"/>
      <c r="M1105" s="233"/>
      <c r="N1105" s="234"/>
      <c r="O1105" s="234"/>
      <c r="P1105" s="234"/>
      <c r="Q1105" s="234"/>
      <c r="R1105" s="234"/>
      <c r="S1105" s="234"/>
      <c r="T1105" s="235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6" t="s">
        <v>145</v>
      </c>
      <c r="AU1105" s="236" t="s">
        <v>143</v>
      </c>
      <c r="AV1105" s="13" t="s">
        <v>78</v>
      </c>
      <c r="AW1105" s="13" t="s">
        <v>30</v>
      </c>
      <c r="AX1105" s="13" t="s">
        <v>73</v>
      </c>
      <c r="AY1105" s="236" t="s">
        <v>135</v>
      </c>
    </row>
    <row r="1106" s="14" customFormat="1">
      <c r="A1106" s="14"/>
      <c r="B1106" s="237"/>
      <c r="C1106" s="238"/>
      <c r="D1106" s="228" t="s">
        <v>145</v>
      </c>
      <c r="E1106" s="239" t="s">
        <v>1</v>
      </c>
      <c r="F1106" s="240" t="s">
        <v>186</v>
      </c>
      <c r="G1106" s="238"/>
      <c r="H1106" s="241">
        <v>0.96999999999999997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7" t="s">
        <v>145</v>
      </c>
      <c r="AU1106" s="247" t="s">
        <v>143</v>
      </c>
      <c r="AV1106" s="14" t="s">
        <v>143</v>
      </c>
      <c r="AW1106" s="14" t="s">
        <v>30</v>
      </c>
      <c r="AX1106" s="14" t="s">
        <v>73</v>
      </c>
      <c r="AY1106" s="247" t="s">
        <v>135</v>
      </c>
    </row>
    <row r="1107" s="13" customFormat="1">
      <c r="A1107" s="13"/>
      <c r="B1107" s="226"/>
      <c r="C1107" s="227"/>
      <c r="D1107" s="228" t="s">
        <v>145</v>
      </c>
      <c r="E1107" s="229" t="s">
        <v>1</v>
      </c>
      <c r="F1107" s="230" t="s">
        <v>187</v>
      </c>
      <c r="G1107" s="227"/>
      <c r="H1107" s="229" t="s">
        <v>1</v>
      </c>
      <c r="I1107" s="231"/>
      <c r="J1107" s="227"/>
      <c r="K1107" s="227"/>
      <c r="L1107" s="232"/>
      <c r="M1107" s="233"/>
      <c r="N1107" s="234"/>
      <c r="O1107" s="234"/>
      <c r="P1107" s="234"/>
      <c r="Q1107" s="234"/>
      <c r="R1107" s="234"/>
      <c r="S1107" s="234"/>
      <c r="T1107" s="235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6" t="s">
        <v>145</v>
      </c>
      <c r="AU1107" s="236" t="s">
        <v>143</v>
      </c>
      <c r="AV1107" s="13" t="s">
        <v>78</v>
      </c>
      <c r="AW1107" s="13" t="s">
        <v>30</v>
      </c>
      <c r="AX1107" s="13" t="s">
        <v>73</v>
      </c>
      <c r="AY1107" s="236" t="s">
        <v>135</v>
      </c>
    </row>
    <row r="1108" s="14" customFormat="1">
      <c r="A1108" s="14"/>
      <c r="B1108" s="237"/>
      <c r="C1108" s="238"/>
      <c r="D1108" s="228" t="s">
        <v>145</v>
      </c>
      <c r="E1108" s="239" t="s">
        <v>1</v>
      </c>
      <c r="F1108" s="240" t="s">
        <v>188</v>
      </c>
      <c r="G1108" s="238"/>
      <c r="H1108" s="241">
        <v>2.4510000000000001</v>
      </c>
      <c r="I1108" s="242"/>
      <c r="J1108" s="238"/>
      <c r="K1108" s="238"/>
      <c r="L1108" s="243"/>
      <c r="M1108" s="244"/>
      <c r="N1108" s="245"/>
      <c r="O1108" s="245"/>
      <c r="P1108" s="245"/>
      <c r="Q1108" s="245"/>
      <c r="R1108" s="245"/>
      <c r="S1108" s="245"/>
      <c r="T1108" s="246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7" t="s">
        <v>145</v>
      </c>
      <c r="AU1108" s="247" t="s">
        <v>143</v>
      </c>
      <c r="AV1108" s="14" t="s">
        <v>143</v>
      </c>
      <c r="AW1108" s="14" t="s">
        <v>30</v>
      </c>
      <c r="AX1108" s="14" t="s">
        <v>73</v>
      </c>
      <c r="AY1108" s="247" t="s">
        <v>135</v>
      </c>
    </row>
    <row r="1109" s="15" customFormat="1">
      <c r="A1109" s="15"/>
      <c r="B1109" s="248"/>
      <c r="C1109" s="249"/>
      <c r="D1109" s="228" t="s">
        <v>145</v>
      </c>
      <c r="E1109" s="250" t="s">
        <v>1</v>
      </c>
      <c r="F1109" s="251" t="s">
        <v>148</v>
      </c>
      <c r="G1109" s="249"/>
      <c r="H1109" s="252">
        <v>3.4210000000000003</v>
      </c>
      <c r="I1109" s="253"/>
      <c r="J1109" s="249"/>
      <c r="K1109" s="249"/>
      <c r="L1109" s="254"/>
      <c r="M1109" s="255"/>
      <c r="N1109" s="256"/>
      <c r="O1109" s="256"/>
      <c r="P1109" s="256"/>
      <c r="Q1109" s="256"/>
      <c r="R1109" s="256"/>
      <c r="S1109" s="256"/>
      <c r="T1109" s="257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T1109" s="258" t="s">
        <v>145</v>
      </c>
      <c r="AU1109" s="258" t="s">
        <v>143</v>
      </c>
      <c r="AV1109" s="15" t="s">
        <v>142</v>
      </c>
      <c r="AW1109" s="15" t="s">
        <v>30</v>
      </c>
      <c r="AX1109" s="15" t="s">
        <v>78</v>
      </c>
      <c r="AY1109" s="258" t="s">
        <v>135</v>
      </c>
    </row>
    <row r="1110" s="2" customFormat="1" ht="24.15" customHeight="1">
      <c r="A1110" s="38"/>
      <c r="B1110" s="39"/>
      <c r="C1110" s="212" t="s">
        <v>1391</v>
      </c>
      <c r="D1110" s="212" t="s">
        <v>138</v>
      </c>
      <c r="E1110" s="213" t="s">
        <v>1392</v>
      </c>
      <c r="F1110" s="214" t="s">
        <v>1393</v>
      </c>
      <c r="G1110" s="215" t="s">
        <v>157</v>
      </c>
      <c r="H1110" s="216">
        <v>1</v>
      </c>
      <c r="I1110" s="217"/>
      <c r="J1110" s="218">
        <f>ROUND(I1110*H1110,2)</f>
        <v>0</v>
      </c>
      <c r="K1110" s="219"/>
      <c r="L1110" s="44"/>
      <c r="M1110" s="220" t="s">
        <v>1</v>
      </c>
      <c r="N1110" s="221" t="s">
        <v>39</v>
      </c>
      <c r="O1110" s="91"/>
      <c r="P1110" s="222">
        <f>O1110*H1110</f>
        <v>0</v>
      </c>
      <c r="Q1110" s="222">
        <v>0</v>
      </c>
      <c r="R1110" s="222">
        <f>Q1110*H1110</f>
        <v>0</v>
      </c>
      <c r="S1110" s="222">
        <v>0.0060000000000000001</v>
      </c>
      <c r="T1110" s="223">
        <f>S1110*H1110</f>
        <v>0.0060000000000000001</v>
      </c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R1110" s="224" t="s">
        <v>253</v>
      </c>
      <c r="AT1110" s="224" t="s">
        <v>138</v>
      </c>
      <c r="AU1110" s="224" t="s">
        <v>143</v>
      </c>
      <c r="AY1110" s="17" t="s">
        <v>135</v>
      </c>
      <c r="BE1110" s="225">
        <f>IF(N1110="základní",J1110,0)</f>
        <v>0</v>
      </c>
      <c r="BF1110" s="225">
        <f>IF(N1110="snížená",J1110,0)</f>
        <v>0</v>
      </c>
      <c r="BG1110" s="225">
        <f>IF(N1110="zákl. přenesená",J1110,0)</f>
        <v>0</v>
      </c>
      <c r="BH1110" s="225">
        <f>IF(N1110="sníž. přenesená",J1110,0)</f>
        <v>0</v>
      </c>
      <c r="BI1110" s="225">
        <f>IF(N1110="nulová",J1110,0)</f>
        <v>0</v>
      </c>
      <c r="BJ1110" s="17" t="s">
        <v>143</v>
      </c>
      <c r="BK1110" s="225">
        <f>ROUND(I1110*H1110,2)</f>
        <v>0</v>
      </c>
      <c r="BL1110" s="17" t="s">
        <v>253</v>
      </c>
      <c r="BM1110" s="224" t="s">
        <v>1394</v>
      </c>
    </row>
    <row r="1111" s="13" customFormat="1">
      <c r="A1111" s="13"/>
      <c r="B1111" s="226"/>
      <c r="C1111" s="227"/>
      <c r="D1111" s="228" t="s">
        <v>145</v>
      </c>
      <c r="E1111" s="229" t="s">
        <v>1</v>
      </c>
      <c r="F1111" s="230" t="s">
        <v>354</v>
      </c>
      <c r="G1111" s="227"/>
      <c r="H1111" s="229" t="s">
        <v>1</v>
      </c>
      <c r="I1111" s="231"/>
      <c r="J1111" s="227"/>
      <c r="K1111" s="227"/>
      <c r="L1111" s="232"/>
      <c r="M1111" s="233"/>
      <c r="N1111" s="234"/>
      <c r="O1111" s="234"/>
      <c r="P1111" s="234"/>
      <c r="Q1111" s="234"/>
      <c r="R1111" s="234"/>
      <c r="S1111" s="234"/>
      <c r="T1111" s="235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6" t="s">
        <v>145</v>
      </c>
      <c r="AU1111" s="236" t="s">
        <v>143</v>
      </c>
      <c r="AV1111" s="13" t="s">
        <v>78</v>
      </c>
      <c r="AW1111" s="13" t="s">
        <v>30</v>
      </c>
      <c r="AX1111" s="13" t="s">
        <v>73</v>
      </c>
      <c r="AY1111" s="236" t="s">
        <v>135</v>
      </c>
    </row>
    <row r="1112" s="14" customFormat="1">
      <c r="A1112" s="14"/>
      <c r="B1112" s="237"/>
      <c r="C1112" s="238"/>
      <c r="D1112" s="228" t="s">
        <v>145</v>
      </c>
      <c r="E1112" s="239" t="s">
        <v>1</v>
      </c>
      <c r="F1112" s="240" t="s">
        <v>78</v>
      </c>
      <c r="G1112" s="238"/>
      <c r="H1112" s="241">
        <v>1</v>
      </c>
      <c r="I1112" s="242"/>
      <c r="J1112" s="238"/>
      <c r="K1112" s="238"/>
      <c r="L1112" s="243"/>
      <c r="M1112" s="244"/>
      <c r="N1112" s="245"/>
      <c r="O1112" s="245"/>
      <c r="P1112" s="245"/>
      <c r="Q1112" s="245"/>
      <c r="R1112" s="245"/>
      <c r="S1112" s="245"/>
      <c r="T1112" s="246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7" t="s">
        <v>145</v>
      </c>
      <c r="AU1112" s="247" t="s">
        <v>143</v>
      </c>
      <c r="AV1112" s="14" t="s">
        <v>143</v>
      </c>
      <c r="AW1112" s="14" t="s">
        <v>30</v>
      </c>
      <c r="AX1112" s="14" t="s">
        <v>78</v>
      </c>
      <c r="AY1112" s="247" t="s">
        <v>135</v>
      </c>
    </row>
    <row r="1113" s="2" customFormat="1" ht="33" customHeight="1">
      <c r="A1113" s="38"/>
      <c r="B1113" s="39"/>
      <c r="C1113" s="212" t="s">
        <v>1395</v>
      </c>
      <c r="D1113" s="212" t="s">
        <v>138</v>
      </c>
      <c r="E1113" s="213" t="s">
        <v>1396</v>
      </c>
      <c r="F1113" s="214" t="s">
        <v>1397</v>
      </c>
      <c r="G1113" s="215" t="s">
        <v>157</v>
      </c>
      <c r="H1113" s="216">
        <v>1</v>
      </c>
      <c r="I1113" s="217"/>
      <c r="J1113" s="218">
        <f>ROUND(I1113*H1113,2)</f>
        <v>0</v>
      </c>
      <c r="K1113" s="219"/>
      <c r="L1113" s="44"/>
      <c r="M1113" s="220" t="s">
        <v>1</v>
      </c>
      <c r="N1113" s="221" t="s">
        <v>39</v>
      </c>
      <c r="O1113" s="91"/>
      <c r="P1113" s="222">
        <f>O1113*H1113</f>
        <v>0</v>
      </c>
      <c r="Q1113" s="222">
        <v>0.00088000000000000003</v>
      </c>
      <c r="R1113" s="222">
        <f>Q1113*H1113</f>
        <v>0.00088000000000000003</v>
      </c>
      <c r="S1113" s="222">
        <v>0</v>
      </c>
      <c r="T1113" s="223">
        <f>S1113*H1113</f>
        <v>0</v>
      </c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24" t="s">
        <v>253</v>
      </c>
      <c r="AT1113" s="224" t="s">
        <v>138</v>
      </c>
      <c r="AU1113" s="224" t="s">
        <v>143</v>
      </c>
      <c r="AY1113" s="17" t="s">
        <v>135</v>
      </c>
      <c r="BE1113" s="225">
        <f>IF(N1113="základní",J1113,0)</f>
        <v>0</v>
      </c>
      <c r="BF1113" s="225">
        <f>IF(N1113="snížená",J1113,0)</f>
        <v>0</v>
      </c>
      <c r="BG1113" s="225">
        <f>IF(N1113="zákl. přenesená",J1113,0)</f>
        <v>0</v>
      </c>
      <c r="BH1113" s="225">
        <f>IF(N1113="sníž. přenesená",J1113,0)</f>
        <v>0</v>
      </c>
      <c r="BI1113" s="225">
        <f>IF(N1113="nulová",J1113,0)</f>
        <v>0</v>
      </c>
      <c r="BJ1113" s="17" t="s">
        <v>143</v>
      </c>
      <c r="BK1113" s="225">
        <f>ROUND(I1113*H1113,2)</f>
        <v>0</v>
      </c>
      <c r="BL1113" s="17" t="s">
        <v>253</v>
      </c>
      <c r="BM1113" s="224" t="s">
        <v>1398</v>
      </c>
    </row>
    <row r="1114" s="13" customFormat="1">
      <c r="A1114" s="13"/>
      <c r="B1114" s="226"/>
      <c r="C1114" s="227"/>
      <c r="D1114" s="228" t="s">
        <v>145</v>
      </c>
      <c r="E1114" s="229" t="s">
        <v>1</v>
      </c>
      <c r="F1114" s="230" t="s">
        <v>354</v>
      </c>
      <c r="G1114" s="227"/>
      <c r="H1114" s="229" t="s">
        <v>1</v>
      </c>
      <c r="I1114" s="231"/>
      <c r="J1114" s="227"/>
      <c r="K1114" s="227"/>
      <c r="L1114" s="232"/>
      <c r="M1114" s="233"/>
      <c r="N1114" s="234"/>
      <c r="O1114" s="234"/>
      <c r="P1114" s="234"/>
      <c r="Q1114" s="234"/>
      <c r="R1114" s="234"/>
      <c r="S1114" s="234"/>
      <c r="T1114" s="235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6" t="s">
        <v>145</v>
      </c>
      <c r="AU1114" s="236" t="s">
        <v>143</v>
      </c>
      <c r="AV1114" s="13" t="s">
        <v>78</v>
      </c>
      <c r="AW1114" s="13" t="s">
        <v>30</v>
      </c>
      <c r="AX1114" s="13" t="s">
        <v>73</v>
      </c>
      <c r="AY1114" s="236" t="s">
        <v>135</v>
      </c>
    </row>
    <row r="1115" s="14" customFormat="1">
      <c r="A1115" s="14"/>
      <c r="B1115" s="237"/>
      <c r="C1115" s="238"/>
      <c r="D1115" s="228" t="s">
        <v>145</v>
      </c>
      <c r="E1115" s="239" t="s">
        <v>1</v>
      </c>
      <c r="F1115" s="240" t="s">
        <v>78</v>
      </c>
      <c r="G1115" s="238"/>
      <c r="H1115" s="241">
        <v>1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7" t="s">
        <v>145</v>
      </c>
      <c r="AU1115" s="247" t="s">
        <v>143</v>
      </c>
      <c r="AV1115" s="14" t="s">
        <v>143</v>
      </c>
      <c r="AW1115" s="14" t="s">
        <v>30</v>
      </c>
      <c r="AX1115" s="14" t="s">
        <v>78</v>
      </c>
      <c r="AY1115" s="247" t="s">
        <v>135</v>
      </c>
    </row>
    <row r="1116" s="2" customFormat="1" ht="24.15" customHeight="1">
      <c r="A1116" s="38"/>
      <c r="B1116" s="39"/>
      <c r="C1116" s="259" t="s">
        <v>1399</v>
      </c>
      <c r="D1116" s="259" t="s">
        <v>149</v>
      </c>
      <c r="E1116" s="260" t="s">
        <v>1400</v>
      </c>
      <c r="F1116" s="261" t="s">
        <v>1401</v>
      </c>
      <c r="G1116" s="262" t="s">
        <v>157</v>
      </c>
      <c r="H1116" s="263">
        <v>1</v>
      </c>
      <c r="I1116" s="264"/>
      <c r="J1116" s="265">
        <f>ROUND(I1116*H1116,2)</f>
        <v>0</v>
      </c>
      <c r="K1116" s="266"/>
      <c r="L1116" s="267"/>
      <c r="M1116" s="268" t="s">
        <v>1</v>
      </c>
      <c r="N1116" s="269" t="s">
        <v>39</v>
      </c>
      <c r="O1116" s="91"/>
      <c r="P1116" s="222">
        <f>O1116*H1116</f>
        <v>0</v>
      </c>
      <c r="Q1116" s="222">
        <v>0.0118</v>
      </c>
      <c r="R1116" s="222">
        <f>Q1116*H1116</f>
        <v>0.0118</v>
      </c>
      <c r="S1116" s="222">
        <v>0</v>
      </c>
      <c r="T1116" s="223">
        <f>S1116*H1116</f>
        <v>0</v>
      </c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R1116" s="224" t="s">
        <v>332</v>
      </c>
      <c r="AT1116" s="224" t="s">
        <v>149</v>
      </c>
      <c r="AU1116" s="224" t="s">
        <v>143</v>
      </c>
      <c r="AY1116" s="17" t="s">
        <v>135</v>
      </c>
      <c r="BE1116" s="225">
        <f>IF(N1116="základní",J1116,0)</f>
        <v>0</v>
      </c>
      <c r="BF1116" s="225">
        <f>IF(N1116="snížená",J1116,0)</f>
        <v>0</v>
      </c>
      <c r="BG1116" s="225">
        <f>IF(N1116="zákl. přenesená",J1116,0)</f>
        <v>0</v>
      </c>
      <c r="BH1116" s="225">
        <f>IF(N1116="sníž. přenesená",J1116,0)</f>
        <v>0</v>
      </c>
      <c r="BI1116" s="225">
        <f>IF(N1116="nulová",J1116,0)</f>
        <v>0</v>
      </c>
      <c r="BJ1116" s="17" t="s">
        <v>143</v>
      </c>
      <c r="BK1116" s="225">
        <f>ROUND(I1116*H1116,2)</f>
        <v>0</v>
      </c>
      <c r="BL1116" s="17" t="s">
        <v>253</v>
      </c>
      <c r="BM1116" s="224" t="s">
        <v>1402</v>
      </c>
    </row>
    <row r="1117" s="13" customFormat="1">
      <c r="A1117" s="13"/>
      <c r="B1117" s="226"/>
      <c r="C1117" s="227"/>
      <c r="D1117" s="228" t="s">
        <v>145</v>
      </c>
      <c r="E1117" s="229" t="s">
        <v>1</v>
      </c>
      <c r="F1117" s="230" t="s">
        <v>354</v>
      </c>
      <c r="G1117" s="227"/>
      <c r="H1117" s="229" t="s">
        <v>1</v>
      </c>
      <c r="I1117" s="231"/>
      <c r="J1117" s="227"/>
      <c r="K1117" s="227"/>
      <c r="L1117" s="232"/>
      <c r="M1117" s="233"/>
      <c r="N1117" s="234"/>
      <c r="O1117" s="234"/>
      <c r="P1117" s="234"/>
      <c r="Q1117" s="234"/>
      <c r="R1117" s="234"/>
      <c r="S1117" s="234"/>
      <c r="T1117" s="235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6" t="s">
        <v>145</v>
      </c>
      <c r="AU1117" s="236" t="s">
        <v>143</v>
      </c>
      <c r="AV1117" s="13" t="s">
        <v>78</v>
      </c>
      <c r="AW1117" s="13" t="s">
        <v>30</v>
      </c>
      <c r="AX1117" s="13" t="s">
        <v>73</v>
      </c>
      <c r="AY1117" s="236" t="s">
        <v>135</v>
      </c>
    </row>
    <row r="1118" s="14" customFormat="1">
      <c r="A1118" s="14"/>
      <c r="B1118" s="237"/>
      <c r="C1118" s="238"/>
      <c r="D1118" s="228" t="s">
        <v>145</v>
      </c>
      <c r="E1118" s="239" t="s">
        <v>1</v>
      </c>
      <c r="F1118" s="240" t="s">
        <v>78</v>
      </c>
      <c r="G1118" s="238"/>
      <c r="H1118" s="241">
        <v>1</v>
      </c>
      <c r="I1118" s="242"/>
      <c r="J1118" s="238"/>
      <c r="K1118" s="238"/>
      <c r="L1118" s="243"/>
      <c r="M1118" s="244"/>
      <c r="N1118" s="245"/>
      <c r="O1118" s="245"/>
      <c r="P1118" s="245"/>
      <c r="Q1118" s="245"/>
      <c r="R1118" s="245"/>
      <c r="S1118" s="245"/>
      <c r="T1118" s="246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47" t="s">
        <v>145</v>
      </c>
      <c r="AU1118" s="247" t="s">
        <v>143</v>
      </c>
      <c r="AV1118" s="14" t="s">
        <v>143</v>
      </c>
      <c r="AW1118" s="14" t="s">
        <v>30</v>
      </c>
      <c r="AX1118" s="14" t="s">
        <v>78</v>
      </c>
      <c r="AY1118" s="247" t="s">
        <v>135</v>
      </c>
    </row>
    <row r="1119" s="2" customFormat="1" ht="24.15" customHeight="1">
      <c r="A1119" s="38"/>
      <c r="B1119" s="39"/>
      <c r="C1119" s="212" t="s">
        <v>1403</v>
      </c>
      <c r="D1119" s="212" t="s">
        <v>138</v>
      </c>
      <c r="E1119" s="213" t="s">
        <v>1404</v>
      </c>
      <c r="F1119" s="214" t="s">
        <v>1405</v>
      </c>
      <c r="G1119" s="215" t="s">
        <v>157</v>
      </c>
      <c r="H1119" s="216">
        <v>2</v>
      </c>
      <c r="I1119" s="217"/>
      <c r="J1119" s="218">
        <f>ROUND(I1119*H1119,2)</f>
        <v>0</v>
      </c>
      <c r="K1119" s="219"/>
      <c r="L1119" s="44"/>
      <c r="M1119" s="220" t="s">
        <v>1</v>
      </c>
      <c r="N1119" s="221" t="s">
        <v>39</v>
      </c>
      <c r="O1119" s="91"/>
      <c r="P1119" s="222">
        <f>O1119*H1119</f>
        <v>0</v>
      </c>
      <c r="Q1119" s="222">
        <v>0.018610000000000002</v>
      </c>
      <c r="R1119" s="222">
        <f>Q1119*H1119</f>
        <v>0.037220000000000003</v>
      </c>
      <c r="S1119" s="222">
        <v>0.016500000000000001</v>
      </c>
      <c r="T1119" s="223">
        <f>S1119*H1119</f>
        <v>0.033000000000000002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224" t="s">
        <v>253</v>
      </c>
      <c r="AT1119" s="224" t="s">
        <v>138</v>
      </c>
      <c r="AU1119" s="224" t="s">
        <v>143</v>
      </c>
      <c r="AY1119" s="17" t="s">
        <v>135</v>
      </c>
      <c r="BE1119" s="225">
        <f>IF(N1119="základní",J1119,0)</f>
        <v>0</v>
      </c>
      <c r="BF1119" s="225">
        <f>IF(N1119="snížená",J1119,0)</f>
        <v>0</v>
      </c>
      <c r="BG1119" s="225">
        <f>IF(N1119="zákl. přenesená",J1119,0)</f>
        <v>0</v>
      </c>
      <c r="BH1119" s="225">
        <f>IF(N1119="sníž. přenesená",J1119,0)</f>
        <v>0</v>
      </c>
      <c r="BI1119" s="225">
        <f>IF(N1119="nulová",J1119,0)</f>
        <v>0</v>
      </c>
      <c r="BJ1119" s="17" t="s">
        <v>143</v>
      </c>
      <c r="BK1119" s="225">
        <f>ROUND(I1119*H1119,2)</f>
        <v>0</v>
      </c>
      <c r="BL1119" s="17" t="s">
        <v>253</v>
      </c>
      <c r="BM1119" s="224" t="s">
        <v>1406</v>
      </c>
    </row>
    <row r="1120" s="2" customFormat="1" ht="24.15" customHeight="1">
      <c r="A1120" s="38"/>
      <c r="B1120" s="39"/>
      <c r="C1120" s="212" t="s">
        <v>1407</v>
      </c>
      <c r="D1120" s="212" t="s">
        <v>138</v>
      </c>
      <c r="E1120" s="213" t="s">
        <v>1408</v>
      </c>
      <c r="F1120" s="214" t="s">
        <v>1409</v>
      </c>
      <c r="G1120" s="215" t="s">
        <v>141</v>
      </c>
      <c r="H1120" s="216">
        <v>0.22700000000000001</v>
      </c>
      <c r="I1120" s="217"/>
      <c r="J1120" s="218">
        <f>ROUND(I1120*H1120,2)</f>
        <v>0</v>
      </c>
      <c r="K1120" s="219"/>
      <c r="L1120" s="44"/>
      <c r="M1120" s="220" t="s">
        <v>1</v>
      </c>
      <c r="N1120" s="221" t="s">
        <v>39</v>
      </c>
      <c r="O1120" s="91"/>
      <c r="P1120" s="222">
        <f>O1120*H1120</f>
        <v>0</v>
      </c>
      <c r="Q1120" s="222">
        <v>0</v>
      </c>
      <c r="R1120" s="222">
        <f>Q1120*H1120</f>
        <v>0</v>
      </c>
      <c r="S1120" s="222">
        <v>0</v>
      </c>
      <c r="T1120" s="223">
        <f>S1120*H1120</f>
        <v>0</v>
      </c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R1120" s="224" t="s">
        <v>253</v>
      </c>
      <c r="AT1120" s="224" t="s">
        <v>138</v>
      </c>
      <c r="AU1120" s="224" t="s">
        <v>143</v>
      </c>
      <c r="AY1120" s="17" t="s">
        <v>135</v>
      </c>
      <c r="BE1120" s="225">
        <f>IF(N1120="základní",J1120,0)</f>
        <v>0</v>
      </c>
      <c r="BF1120" s="225">
        <f>IF(N1120="snížená",J1120,0)</f>
        <v>0</v>
      </c>
      <c r="BG1120" s="225">
        <f>IF(N1120="zákl. přenesená",J1120,0)</f>
        <v>0</v>
      </c>
      <c r="BH1120" s="225">
        <f>IF(N1120="sníž. přenesená",J1120,0)</f>
        <v>0</v>
      </c>
      <c r="BI1120" s="225">
        <f>IF(N1120="nulová",J1120,0)</f>
        <v>0</v>
      </c>
      <c r="BJ1120" s="17" t="s">
        <v>143</v>
      </c>
      <c r="BK1120" s="225">
        <f>ROUND(I1120*H1120,2)</f>
        <v>0</v>
      </c>
      <c r="BL1120" s="17" t="s">
        <v>253</v>
      </c>
      <c r="BM1120" s="224" t="s">
        <v>1410</v>
      </c>
    </row>
    <row r="1121" s="2" customFormat="1" ht="37.8" customHeight="1">
      <c r="A1121" s="38"/>
      <c r="B1121" s="39"/>
      <c r="C1121" s="212" t="s">
        <v>1411</v>
      </c>
      <c r="D1121" s="212" t="s">
        <v>138</v>
      </c>
      <c r="E1121" s="213" t="s">
        <v>1412</v>
      </c>
      <c r="F1121" s="214" t="s">
        <v>1413</v>
      </c>
      <c r="G1121" s="215" t="s">
        <v>141</v>
      </c>
      <c r="H1121" s="216">
        <v>0.45400000000000001</v>
      </c>
      <c r="I1121" s="217"/>
      <c r="J1121" s="218">
        <f>ROUND(I1121*H1121,2)</f>
        <v>0</v>
      </c>
      <c r="K1121" s="219"/>
      <c r="L1121" s="44"/>
      <c r="M1121" s="220" t="s">
        <v>1</v>
      </c>
      <c r="N1121" s="221" t="s">
        <v>39</v>
      </c>
      <c r="O1121" s="91"/>
      <c r="P1121" s="222">
        <f>O1121*H1121</f>
        <v>0</v>
      </c>
      <c r="Q1121" s="222">
        <v>0</v>
      </c>
      <c r="R1121" s="222">
        <f>Q1121*H1121</f>
        <v>0</v>
      </c>
      <c r="S1121" s="222">
        <v>0</v>
      </c>
      <c r="T1121" s="223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224" t="s">
        <v>253</v>
      </c>
      <c r="AT1121" s="224" t="s">
        <v>138</v>
      </c>
      <c r="AU1121" s="224" t="s">
        <v>143</v>
      </c>
      <c r="AY1121" s="17" t="s">
        <v>135</v>
      </c>
      <c r="BE1121" s="225">
        <f>IF(N1121="základní",J1121,0)</f>
        <v>0</v>
      </c>
      <c r="BF1121" s="225">
        <f>IF(N1121="snížená",J1121,0)</f>
        <v>0</v>
      </c>
      <c r="BG1121" s="225">
        <f>IF(N1121="zákl. přenesená",J1121,0)</f>
        <v>0</v>
      </c>
      <c r="BH1121" s="225">
        <f>IF(N1121="sníž. přenesená",J1121,0)</f>
        <v>0</v>
      </c>
      <c r="BI1121" s="225">
        <f>IF(N1121="nulová",J1121,0)</f>
        <v>0</v>
      </c>
      <c r="BJ1121" s="17" t="s">
        <v>143</v>
      </c>
      <c r="BK1121" s="225">
        <f>ROUND(I1121*H1121,2)</f>
        <v>0</v>
      </c>
      <c r="BL1121" s="17" t="s">
        <v>253</v>
      </c>
      <c r="BM1121" s="224" t="s">
        <v>1414</v>
      </c>
    </row>
    <row r="1122" s="14" customFormat="1">
      <c r="A1122" s="14"/>
      <c r="B1122" s="237"/>
      <c r="C1122" s="238"/>
      <c r="D1122" s="228" t="s">
        <v>145</v>
      </c>
      <c r="E1122" s="238"/>
      <c r="F1122" s="240" t="s">
        <v>1415</v>
      </c>
      <c r="G1122" s="238"/>
      <c r="H1122" s="241">
        <v>0.45400000000000001</v>
      </c>
      <c r="I1122" s="242"/>
      <c r="J1122" s="238"/>
      <c r="K1122" s="238"/>
      <c r="L1122" s="243"/>
      <c r="M1122" s="244"/>
      <c r="N1122" s="245"/>
      <c r="O1122" s="245"/>
      <c r="P1122" s="245"/>
      <c r="Q1122" s="245"/>
      <c r="R1122" s="245"/>
      <c r="S1122" s="245"/>
      <c r="T1122" s="246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47" t="s">
        <v>145</v>
      </c>
      <c r="AU1122" s="247" t="s">
        <v>143</v>
      </c>
      <c r="AV1122" s="14" t="s">
        <v>143</v>
      </c>
      <c r="AW1122" s="14" t="s">
        <v>4</v>
      </c>
      <c r="AX1122" s="14" t="s">
        <v>78</v>
      </c>
      <c r="AY1122" s="247" t="s">
        <v>135</v>
      </c>
    </row>
    <row r="1123" s="12" customFormat="1" ht="22.8" customHeight="1">
      <c r="A1123" s="12"/>
      <c r="B1123" s="196"/>
      <c r="C1123" s="197"/>
      <c r="D1123" s="198" t="s">
        <v>72</v>
      </c>
      <c r="E1123" s="210" t="s">
        <v>1416</v>
      </c>
      <c r="F1123" s="210" t="s">
        <v>1417</v>
      </c>
      <c r="G1123" s="197"/>
      <c r="H1123" s="197"/>
      <c r="I1123" s="200"/>
      <c r="J1123" s="211">
        <f>BK1123</f>
        <v>0</v>
      </c>
      <c r="K1123" s="197"/>
      <c r="L1123" s="202"/>
      <c r="M1123" s="203"/>
      <c r="N1123" s="204"/>
      <c r="O1123" s="204"/>
      <c r="P1123" s="205">
        <f>SUM(P1124:P1162)</f>
        <v>0</v>
      </c>
      <c r="Q1123" s="204"/>
      <c r="R1123" s="205">
        <f>SUM(R1124:R1162)</f>
        <v>0.080240000000000006</v>
      </c>
      <c r="S1123" s="204"/>
      <c r="T1123" s="206">
        <f>SUM(T1124:T1162)</f>
        <v>0.049000000000000002</v>
      </c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R1123" s="207" t="s">
        <v>143</v>
      </c>
      <c r="AT1123" s="208" t="s">
        <v>72</v>
      </c>
      <c r="AU1123" s="208" t="s">
        <v>78</v>
      </c>
      <c r="AY1123" s="207" t="s">
        <v>135</v>
      </c>
      <c r="BK1123" s="209">
        <f>SUM(BK1124:BK1162)</f>
        <v>0</v>
      </c>
    </row>
    <row r="1124" s="2" customFormat="1" ht="16.5" customHeight="1">
      <c r="A1124" s="38"/>
      <c r="B1124" s="39"/>
      <c r="C1124" s="212" t="s">
        <v>1418</v>
      </c>
      <c r="D1124" s="212" t="s">
        <v>138</v>
      </c>
      <c r="E1124" s="213" t="s">
        <v>1419</v>
      </c>
      <c r="F1124" s="214" t="s">
        <v>1420</v>
      </c>
      <c r="G1124" s="215" t="s">
        <v>157</v>
      </c>
      <c r="H1124" s="216">
        <v>1</v>
      </c>
      <c r="I1124" s="217"/>
      <c r="J1124" s="218">
        <f>ROUND(I1124*H1124,2)</f>
        <v>0</v>
      </c>
      <c r="K1124" s="219"/>
      <c r="L1124" s="44"/>
      <c r="M1124" s="220" t="s">
        <v>1</v>
      </c>
      <c r="N1124" s="221" t="s">
        <v>39</v>
      </c>
      <c r="O1124" s="91"/>
      <c r="P1124" s="222">
        <f>O1124*H1124</f>
        <v>0</v>
      </c>
      <c r="Q1124" s="222">
        <v>0</v>
      </c>
      <c r="R1124" s="222">
        <f>Q1124*H1124</f>
        <v>0</v>
      </c>
      <c r="S1124" s="222">
        <v>0.001</v>
      </c>
      <c r="T1124" s="223">
        <f>S1124*H1124</f>
        <v>0.001</v>
      </c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R1124" s="224" t="s">
        <v>253</v>
      </c>
      <c r="AT1124" s="224" t="s">
        <v>138</v>
      </c>
      <c r="AU1124" s="224" t="s">
        <v>143</v>
      </c>
      <c r="AY1124" s="17" t="s">
        <v>135</v>
      </c>
      <c r="BE1124" s="225">
        <f>IF(N1124="základní",J1124,0)</f>
        <v>0</v>
      </c>
      <c r="BF1124" s="225">
        <f>IF(N1124="snížená",J1124,0)</f>
        <v>0</v>
      </c>
      <c r="BG1124" s="225">
        <f>IF(N1124="zákl. přenesená",J1124,0)</f>
        <v>0</v>
      </c>
      <c r="BH1124" s="225">
        <f>IF(N1124="sníž. přenesená",J1124,0)</f>
        <v>0</v>
      </c>
      <c r="BI1124" s="225">
        <f>IF(N1124="nulová",J1124,0)</f>
        <v>0</v>
      </c>
      <c r="BJ1124" s="17" t="s">
        <v>143</v>
      </c>
      <c r="BK1124" s="225">
        <f>ROUND(I1124*H1124,2)</f>
        <v>0</v>
      </c>
      <c r="BL1124" s="17" t="s">
        <v>253</v>
      </c>
      <c r="BM1124" s="224" t="s">
        <v>1421</v>
      </c>
    </row>
    <row r="1125" s="13" customFormat="1">
      <c r="A1125" s="13"/>
      <c r="B1125" s="226"/>
      <c r="C1125" s="227"/>
      <c r="D1125" s="228" t="s">
        <v>145</v>
      </c>
      <c r="E1125" s="229" t="s">
        <v>1</v>
      </c>
      <c r="F1125" s="230" t="s">
        <v>1422</v>
      </c>
      <c r="G1125" s="227"/>
      <c r="H1125" s="229" t="s">
        <v>1</v>
      </c>
      <c r="I1125" s="231"/>
      <c r="J1125" s="227"/>
      <c r="K1125" s="227"/>
      <c r="L1125" s="232"/>
      <c r="M1125" s="233"/>
      <c r="N1125" s="234"/>
      <c r="O1125" s="234"/>
      <c r="P1125" s="234"/>
      <c r="Q1125" s="234"/>
      <c r="R1125" s="234"/>
      <c r="S1125" s="234"/>
      <c r="T1125" s="235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6" t="s">
        <v>145</v>
      </c>
      <c r="AU1125" s="236" t="s">
        <v>143</v>
      </c>
      <c r="AV1125" s="13" t="s">
        <v>78</v>
      </c>
      <c r="AW1125" s="13" t="s">
        <v>30</v>
      </c>
      <c r="AX1125" s="13" t="s">
        <v>73</v>
      </c>
      <c r="AY1125" s="236" t="s">
        <v>135</v>
      </c>
    </row>
    <row r="1126" s="14" customFormat="1">
      <c r="A1126" s="14"/>
      <c r="B1126" s="237"/>
      <c r="C1126" s="238"/>
      <c r="D1126" s="228" t="s">
        <v>145</v>
      </c>
      <c r="E1126" s="239" t="s">
        <v>1</v>
      </c>
      <c r="F1126" s="240" t="s">
        <v>78</v>
      </c>
      <c r="G1126" s="238"/>
      <c r="H1126" s="241">
        <v>1</v>
      </c>
      <c r="I1126" s="242"/>
      <c r="J1126" s="238"/>
      <c r="K1126" s="238"/>
      <c r="L1126" s="243"/>
      <c r="M1126" s="244"/>
      <c r="N1126" s="245"/>
      <c r="O1126" s="245"/>
      <c r="P1126" s="245"/>
      <c r="Q1126" s="245"/>
      <c r="R1126" s="245"/>
      <c r="S1126" s="245"/>
      <c r="T1126" s="246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47" t="s">
        <v>145</v>
      </c>
      <c r="AU1126" s="247" t="s">
        <v>143</v>
      </c>
      <c r="AV1126" s="14" t="s">
        <v>143</v>
      </c>
      <c r="AW1126" s="14" t="s">
        <v>30</v>
      </c>
      <c r="AX1126" s="14" t="s">
        <v>78</v>
      </c>
      <c r="AY1126" s="247" t="s">
        <v>135</v>
      </c>
    </row>
    <row r="1127" s="2" customFormat="1" ht="24.15" customHeight="1">
      <c r="A1127" s="38"/>
      <c r="B1127" s="39"/>
      <c r="C1127" s="212" t="s">
        <v>1423</v>
      </c>
      <c r="D1127" s="212" t="s">
        <v>138</v>
      </c>
      <c r="E1127" s="213" t="s">
        <v>1424</v>
      </c>
      <c r="F1127" s="214" t="s">
        <v>1425</v>
      </c>
      <c r="G1127" s="215" t="s">
        <v>157</v>
      </c>
      <c r="H1127" s="216">
        <v>3</v>
      </c>
      <c r="I1127" s="217"/>
      <c r="J1127" s="218">
        <f>ROUND(I1127*H1127,2)</f>
        <v>0</v>
      </c>
      <c r="K1127" s="219"/>
      <c r="L1127" s="44"/>
      <c r="M1127" s="220" t="s">
        <v>1</v>
      </c>
      <c r="N1127" s="221" t="s">
        <v>39</v>
      </c>
      <c r="O1127" s="91"/>
      <c r="P1127" s="222">
        <f>O1127*H1127</f>
        <v>0</v>
      </c>
      <c r="Q1127" s="222">
        <v>0</v>
      </c>
      <c r="R1127" s="222">
        <f>Q1127*H1127</f>
        <v>0</v>
      </c>
      <c r="S1127" s="222">
        <v>0</v>
      </c>
      <c r="T1127" s="223">
        <f>S1127*H1127</f>
        <v>0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224" t="s">
        <v>253</v>
      </c>
      <c r="AT1127" s="224" t="s">
        <v>138</v>
      </c>
      <c r="AU1127" s="224" t="s">
        <v>143</v>
      </c>
      <c r="AY1127" s="17" t="s">
        <v>135</v>
      </c>
      <c r="BE1127" s="225">
        <f>IF(N1127="základní",J1127,0)</f>
        <v>0</v>
      </c>
      <c r="BF1127" s="225">
        <f>IF(N1127="snížená",J1127,0)</f>
        <v>0</v>
      </c>
      <c r="BG1127" s="225">
        <f>IF(N1127="zákl. přenesená",J1127,0)</f>
        <v>0</v>
      </c>
      <c r="BH1127" s="225">
        <f>IF(N1127="sníž. přenesená",J1127,0)</f>
        <v>0</v>
      </c>
      <c r="BI1127" s="225">
        <f>IF(N1127="nulová",J1127,0)</f>
        <v>0</v>
      </c>
      <c r="BJ1127" s="17" t="s">
        <v>143</v>
      </c>
      <c r="BK1127" s="225">
        <f>ROUND(I1127*H1127,2)</f>
        <v>0</v>
      </c>
      <c r="BL1127" s="17" t="s">
        <v>253</v>
      </c>
      <c r="BM1127" s="224" t="s">
        <v>1426</v>
      </c>
    </row>
    <row r="1128" s="14" customFormat="1">
      <c r="A1128" s="14"/>
      <c r="B1128" s="237"/>
      <c r="C1128" s="238"/>
      <c r="D1128" s="228" t="s">
        <v>145</v>
      </c>
      <c r="E1128" s="239" t="s">
        <v>1</v>
      </c>
      <c r="F1128" s="240" t="s">
        <v>136</v>
      </c>
      <c r="G1128" s="238"/>
      <c r="H1128" s="241">
        <v>3</v>
      </c>
      <c r="I1128" s="242"/>
      <c r="J1128" s="238"/>
      <c r="K1128" s="238"/>
      <c r="L1128" s="243"/>
      <c r="M1128" s="244"/>
      <c r="N1128" s="245"/>
      <c r="O1128" s="245"/>
      <c r="P1128" s="245"/>
      <c r="Q1128" s="245"/>
      <c r="R1128" s="245"/>
      <c r="S1128" s="245"/>
      <c r="T1128" s="246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7" t="s">
        <v>145</v>
      </c>
      <c r="AU1128" s="247" t="s">
        <v>143</v>
      </c>
      <c r="AV1128" s="14" t="s">
        <v>143</v>
      </c>
      <c r="AW1128" s="14" t="s">
        <v>30</v>
      </c>
      <c r="AX1128" s="14" t="s">
        <v>78</v>
      </c>
      <c r="AY1128" s="247" t="s">
        <v>135</v>
      </c>
    </row>
    <row r="1129" s="2" customFormat="1" ht="24.15" customHeight="1">
      <c r="A1129" s="38"/>
      <c r="B1129" s="39"/>
      <c r="C1129" s="259" t="s">
        <v>1427</v>
      </c>
      <c r="D1129" s="259" t="s">
        <v>149</v>
      </c>
      <c r="E1129" s="260" t="s">
        <v>1428</v>
      </c>
      <c r="F1129" s="261" t="s">
        <v>1429</v>
      </c>
      <c r="G1129" s="262" t="s">
        <v>157</v>
      </c>
      <c r="H1129" s="263">
        <v>2</v>
      </c>
      <c r="I1129" s="264"/>
      <c r="J1129" s="265">
        <f>ROUND(I1129*H1129,2)</f>
        <v>0</v>
      </c>
      <c r="K1129" s="266"/>
      <c r="L1129" s="267"/>
      <c r="M1129" s="268" t="s">
        <v>1</v>
      </c>
      <c r="N1129" s="269" t="s">
        <v>39</v>
      </c>
      <c r="O1129" s="91"/>
      <c r="P1129" s="222">
        <f>O1129*H1129</f>
        <v>0</v>
      </c>
      <c r="Q1129" s="222">
        <v>0.017500000000000002</v>
      </c>
      <c r="R1129" s="222">
        <f>Q1129*H1129</f>
        <v>0.035000000000000003</v>
      </c>
      <c r="S1129" s="222">
        <v>0</v>
      </c>
      <c r="T1129" s="223">
        <f>S1129*H1129</f>
        <v>0</v>
      </c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R1129" s="224" t="s">
        <v>152</v>
      </c>
      <c r="AT1129" s="224" t="s">
        <v>149</v>
      </c>
      <c r="AU1129" s="224" t="s">
        <v>143</v>
      </c>
      <c r="AY1129" s="17" t="s">
        <v>135</v>
      </c>
      <c r="BE1129" s="225">
        <f>IF(N1129="základní",J1129,0)</f>
        <v>0</v>
      </c>
      <c r="BF1129" s="225">
        <f>IF(N1129="snížená",J1129,0)</f>
        <v>0</v>
      </c>
      <c r="BG1129" s="225">
        <f>IF(N1129="zákl. přenesená",J1129,0)</f>
        <v>0</v>
      </c>
      <c r="BH1129" s="225">
        <f>IF(N1129="sníž. přenesená",J1129,0)</f>
        <v>0</v>
      </c>
      <c r="BI1129" s="225">
        <f>IF(N1129="nulová",J1129,0)</f>
        <v>0</v>
      </c>
      <c r="BJ1129" s="17" t="s">
        <v>143</v>
      </c>
      <c r="BK1129" s="225">
        <f>ROUND(I1129*H1129,2)</f>
        <v>0</v>
      </c>
      <c r="BL1129" s="17" t="s">
        <v>142</v>
      </c>
      <c r="BM1129" s="224" t="s">
        <v>1430</v>
      </c>
    </row>
    <row r="1130" s="13" customFormat="1">
      <c r="A1130" s="13"/>
      <c r="B1130" s="226"/>
      <c r="C1130" s="227"/>
      <c r="D1130" s="228" t="s">
        <v>145</v>
      </c>
      <c r="E1130" s="229" t="s">
        <v>1</v>
      </c>
      <c r="F1130" s="230" t="s">
        <v>281</v>
      </c>
      <c r="G1130" s="227"/>
      <c r="H1130" s="229" t="s">
        <v>1</v>
      </c>
      <c r="I1130" s="231"/>
      <c r="J1130" s="227"/>
      <c r="K1130" s="227"/>
      <c r="L1130" s="232"/>
      <c r="M1130" s="233"/>
      <c r="N1130" s="234"/>
      <c r="O1130" s="234"/>
      <c r="P1130" s="234"/>
      <c r="Q1130" s="234"/>
      <c r="R1130" s="234"/>
      <c r="S1130" s="234"/>
      <c r="T1130" s="235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6" t="s">
        <v>145</v>
      </c>
      <c r="AU1130" s="236" t="s">
        <v>143</v>
      </c>
      <c r="AV1130" s="13" t="s">
        <v>78</v>
      </c>
      <c r="AW1130" s="13" t="s">
        <v>30</v>
      </c>
      <c r="AX1130" s="13" t="s">
        <v>73</v>
      </c>
      <c r="AY1130" s="236" t="s">
        <v>135</v>
      </c>
    </row>
    <row r="1131" s="14" customFormat="1">
      <c r="A1131" s="14"/>
      <c r="B1131" s="237"/>
      <c r="C1131" s="238"/>
      <c r="D1131" s="228" t="s">
        <v>145</v>
      </c>
      <c r="E1131" s="239" t="s">
        <v>1</v>
      </c>
      <c r="F1131" s="240" t="s">
        <v>537</v>
      </c>
      <c r="G1131" s="238"/>
      <c r="H1131" s="241">
        <v>2</v>
      </c>
      <c r="I1131" s="242"/>
      <c r="J1131" s="238"/>
      <c r="K1131" s="238"/>
      <c r="L1131" s="243"/>
      <c r="M1131" s="244"/>
      <c r="N1131" s="245"/>
      <c r="O1131" s="245"/>
      <c r="P1131" s="245"/>
      <c r="Q1131" s="245"/>
      <c r="R1131" s="245"/>
      <c r="S1131" s="245"/>
      <c r="T1131" s="246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47" t="s">
        <v>145</v>
      </c>
      <c r="AU1131" s="247" t="s">
        <v>143</v>
      </c>
      <c r="AV1131" s="14" t="s">
        <v>143</v>
      </c>
      <c r="AW1131" s="14" t="s">
        <v>30</v>
      </c>
      <c r="AX1131" s="14" t="s">
        <v>78</v>
      </c>
      <c r="AY1131" s="247" t="s">
        <v>135</v>
      </c>
    </row>
    <row r="1132" s="2" customFormat="1" ht="24.15" customHeight="1">
      <c r="A1132" s="38"/>
      <c r="B1132" s="39"/>
      <c r="C1132" s="259" t="s">
        <v>1431</v>
      </c>
      <c r="D1132" s="259" t="s">
        <v>149</v>
      </c>
      <c r="E1132" s="260" t="s">
        <v>1432</v>
      </c>
      <c r="F1132" s="261" t="s">
        <v>1433</v>
      </c>
      <c r="G1132" s="262" t="s">
        <v>157</v>
      </c>
      <c r="H1132" s="263">
        <v>1</v>
      </c>
      <c r="I1132" s="264"/>
      <c r="J1132" s="265">
        <f>ROUND(I1132*H1132,2)</f>
        <v>0</v>
      </c>
      <c r="K1132" s="266"/>
      <c r="L1132" s="267"/>
      <c r="M1132" s="268" t="s">
        <v>1</v>
      </c>
      <c r="N1132" s="269" t="s">
        <v>39</v>
      </c>
      <c r="O1132" s="91"/>
      <c r="P1132" s="222">
        <f>O1132*H1132</f>
        <v>0</v>
      </c>
      <c r="Q1132" s="222">
        <v>0.0195</v>
      </c>
      <c r="R1132" s="222">
        <f>Q1132*H1132</f>
        <v>0.0195</v>
      </c>
      <c r="S1132" s="222">
        <v>0</v>
      </c>
      <c r="T1132" s="223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224" t="s">
        <v>152</v>
      </c>
      <c r="AT1132" s="224" t="s">
        <v>149</v>
      </c>
      <c r="AU1132" s="224" t="s">
        <v>143</v>
      </c>
      <c r="AY1132" s="17" t="s">
        <v>135</v>
      </c>
      <c r="BE1132" s="225">
        <f>IF(N1132="základní",J1132,0)</f>
        <v>0</v>
      </c>
      <c r="BF1132" s="225">
        <f>IF(N1132="snížená",J1132,0)</f>
        <v>0</v>
      </c>
      <c r="BG1132" s="225">
        <f>IF(N1132="zákl. přenesená",J1132,0)</f>
        <v>0</v>
      </c>
      <c r="BH1132" s="225">
        <f>IF(N1132="sníž. přenesená",J1132,0)</f>
        <v>0</v>
      </c>
      <c r="BI1132" s="225">
        <f>IF(N1132="nulová",J1132,0)</f>
        <v>0</v>
      </c>
      <c r="BJ1132" s="17" t="s">
        <v>143</v>
      </c>
      <c r="BK1132" s="225">
        <f>ROUND(I1132*H1132,2)</f>
        <v>0</v>
      </c>
      <c r="BL1132" s="17" t="s">
        <v>142</v>
      </c>
      <c r="BM1132" s="224" t="s">
        <v>1434</v>
      </c>
    </row>
    <row r="1133" s="13" customFormat="1">
      <c r="A1133" s="13"/>
      <c r="B1133" s="226"/>
      <c r="C1133" s="227"/>
      <c r="D1133" s="228" t="s">
        <v>145</v>
      </c>
      <c r="E1133" s="229" t="s">
        <v>1</v>
      </c>
      <c r="F1133" s="230" t="s">
        <v>1129</v>
      </c>
      <c r="G1133" s="227"/>
      <c r="H1133" s="229" t="s">
        <v>1</v>
      </c>
      <c r="I1133" s="231"/>
      <c r="J1133" s="227"/>
      <c r="K1133" s="227"/>
      <c r="L1133" s="232"/>
      <c r="M1133" s="233"/>
      <c r="N1133" s="234"/>
      <c r="O1133" s="234"/>
      <c r="P1133" s="234"/>
      <c r="Q1133" s="234"/>
      <c r="R1133" s="234"/>
      <c r="S1133" s="234"/>
      <c r="T1133" s="235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6" t="s">
        <v>145</v>
      </c>
      <c r="AU1133" s="236" t="s">
        <v>143</v>
      </c>
      <c r="AV1133" s="13" t="s">
        <v>78</v>
      </c>
      <c r="AW1133" s="13" t="s">
        <v>30</v>
      </c>
      <c r="AX1133" s="13" t="s">
        <v>73</v>
      </c>
      <c r="AY1133" s="236" t="s">
        <v>135</v>
      </c>
    </row>
    <row r="1134" s="14" customFormat="1">
      <c r="A1134" s="14"/>
      <c r="B1134" s="237"/>
      <c r="C1134" s="238"/>
      <c r="D1134" s="228" t="s">
        <v>145</v>
      </c>
      <c r="E1134" s="239" t="s">
        <v>1</v>
      </c>
      <c r="F1134" s="240" t="s">
        <v>78</v>
      </c>
      <c r="G1134" s="238"/>
      <c r="H1134" s="241">
        <v>1</v>
      </c>
      <c r="I1134" s="242"/>
      <c r="J1134" s="238"/>
      <c r="K1134" s="238"/>
      <c r="L1134" s="243"/>
      <c r="M1134" s="244"/>
      <c r="N1134" s="245"/>
      <c r="O1134" s="245"/>
      <c r="P1134" s="245"/>
      <c r="Q1134" s="245"/>
      <c r="R1134" s="245"/>
      <c r="S1134" s="245"/>
      <c r="T1134" s="246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47" t="s">
        <v>145</v>
      </c>
      <c r="AU1134" s="247" t="s">
        <v>143</v>
      </c>
      <c r="AV1134" s="14" t="s">
        <v>143</v>
      </c>
      <c r="AW1134" s="14" t="s">
        <v>30</v>
      </c>
      <c r="AX1134" s="14" t="s">
        <v>78</v>
      </c>
      <c r="AY1134" s="247" t="s">
        <v>135</v>
      </c>
    </row>
    <row r="1135" s="2" customFormat="1" ht="24.15" customHeight="1">
      <c r="A1135" s="38"/>
      <c r="B1135" s="39"/>
      <c r="C1135" s="259" t="s">
        <v>1435</v>
      </c>
      <c r="D1135" s="259" t="s">
        <v>149</v>
      </c>
      <c r="E1135" s="260" t="s">
        <v>1436</v>
      </c>
      <c r="F1135" s="261" t="s">
        <v>1437</v>
      </c>
      <c r="G1135" s="262" t="s">
        <v>157</v>
      </c>
      <c r="H1135" s="263">
        <v>1</v>
      </c>
      <c r="I1135" s="264"/>
      <c r="J1135" s="265">
        <f>ROUND(I1135*H1135,2)</f>
        <v>0</v>
      </c>
      <c r="K1135" s="266"/>
      <c r="L1135" s="267"/>
      <c r="M1135" s="268" t="s">
        <v>1</v>
      </c>
      <c r="N1135" s="269" t="s">
        <v>39</v>
      </c>
      <c r="O1135" s="91"/>
      <c r="P1135" s="222">
        <f>O1135*H1135</f>
        <v>0</v>
      </c>
      <c r="Q1135" s="222">
        <v>0.021000000000000001</v>
      </c>
      <c r="R1135" s="222">
        <f>Q1135*H1135</f>
        <v>0.021000000000000001</v>
      </c>
      <c r="S1135" s="222">
        <v>0</v>
      </c>
      <c r="T1135" s="223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224" t="s">
        <v>152</v>
      </c>
      <c r="AT1135" s="224" t="s">
        <v>149</v>
      </c>
      <c r="AU1135" s="224" t="s">
        <v>143</v>
      </c>
      <c r="AY1135" s="17" t="s">
        <v>135</v>
      </c>
      <c r="BE1135" s="225">
        <f>IF(N1135="základní",J1135,0)</f>
        <v>0</v>
      </c>
      <c r="BF1135" s="225">
        <f>IF(N1135="snížená",J1135,0)</f>
        <v>0</v>
      </c>
      <c r="BG1135" s="225">
        <f>IF(N1135="zákl. přenesená",J1135,0)</f>
        <v>0</v>
      </c>
      <c r="BH1135" s="225">
        <f>IF(N1135="sníž. přenesená",J1135,0)</f>
        <v>0</v>
      </c>
      <c r="BI1135" s="225">
        <f>IF(N1135="nulová",J1135,0)</f>
        <v>0</v>
      </c>
      <c r="BJ1135" s="17" t="s">
        <v>143</v>
      </c>
      <c r="BK1135" s="225">
        <f>ROUND(I1135*H1135,2)</f>
        <v>0</v>
      </c>
      <c r="BL1135" s="17" t="s">
        <v>142</v>
      </c>
      <c r="BM1135" s="224" t="s">
        <v>1438</v>
      </c>
    </row>
    <row r="1136" s="13" customFormat="1">
      <c r="A1136" s="13"/>
      <c r="B1136" s="226"/>
      <c r="C1136" s="227"/>
      <c r="D1136" s="228" t="s">
        <v>145</v>
      </c>
      <c r="E1136" s="229" t="s">
        <v>1</v>
      </c>
      <c r="F1136" s="230" t="s">
        <v>193</v>
      </c>
      <c r="G1136" s="227"/>
      <c r="H1136" s="229" t="s">
        <v>1</v>
      </c>
      <c r="I1136" s="231"/>
      <c r="J1136" s="227"/>
      <c r="K1136" s="227"/>
      <c r="L1136" s="232"/>
      <c r="M1136" s="233"/>
      <c r="N1136" s="234"/>
      <c r="O1136" s="234"/>
      <c r="P1136" s="234"/>
      <c r="Q1136" s="234"/>
      <c r="R1136" s="234"/>
      <c r="S1136" s="234"/>
      <c r="T1136" s="235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6" t="s">
        <v>145</v>
      </c>
      <c r="AU1136" s="236" t="s">
        <v>143</v>
      </c>
      <c r="AV1136" s="13" t="s">
        <v>78</v>
      </c>
      <c r="AW1136" s="13" t="s">
        <v>30</v>
      </c>
      <c r="AX1136" s="13" t="s">
        <v>73</v>
      </c>
      <c r="AY1136" s="236" t="s">
        <v>135</v>
      </c>
    </row>
    <row r="1137" s="14" customFormat="1">
      <c r="A1137" s="14"/>
      <c r="B1137" s="237"/>
      <c r="C1137" s="238"/>
      <c r="D1137" s="228" t="s">
        <v>145</v>
      </c>
      <c r="E1137" s="239" t="s">
        <v>1</v>
      </c>
      <c r="F1137" s="240" t="s">
        <v>78</v>
      </c>
      <c r="G1137" s="238"/>
      <c r="H1137" s="241">
        <v>1</v>
      </c>
      <c r="I1137" s="242"/>
      <c r="J1137" s="238"/>
      <c r="K1137" s="238"/>
      <c r="L1137" s="243"/>
      <c r="M1137" s="244"/>
      <c r="N1137" s="245"/>
      <c r="O1137" s="245"/>
      <c r="P1137" s="245"/>
      <c r="Q1137" s="245"/>
      <c r="R1137" s="245"/>
      <c r="S1137" s="245"/>
      <c r="T1137" s="24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47" t="s">
        <v>145</v>
      </c>
      <c r="AU1137" s="247" t="s">
        <v>143</v>
      </c>
      <c r="AV1137" s="14" t="s">
        <v>143</v>
      </c>
      <c r="AW1137" s="14" t="s">
        <v>30</v>
      </c>
      <c r="AX1137" s="14" t="s">
        <v>78</v>
      </c>
      <c r="AY1137" s="247" t="s">
        <v>135</v>
      </c>
    </row>
    <row r="1138" s="2" customFormat="1" ht="21.75" customHeight="1">
      <c r="A1138" s="38"/>
      <c r="B1138" s="39"/>
      <c r="C1138" s="212" t="s">
        <v>1439</v>
      </c>
      <c r="D1138" s="212" t="s">
        <v>138</v>
      </c>
      <c r="E1138" s="213" t="s">
        <v>1440</v>
      </c>
      <c r="F1138" s="214" t="s">
        <v>1441</v>
      </c>
      <c r="G1138" s="215" t="s">
        <v>157</v>
      </c>
      <c r="H1138" s="216">
        <v>2</v>
      </c>
      <c r="I1138" s="217"/>
      <c r="J1138" s="218">
        <f>ROUND(I1138*H1138,2)</f>
        <v>0</v>
      </c>
      <c r="K1138" s="219"/>
      <c r="L1138" s="44"/>
      <c r="M1138" s="220" t="s">
        <v>1</v>
      </c>
      <c r="N1138" s="221" t="s">
        <v>39</v>
      </c>
      <c r="O1138" s="91"/>
      <c r="P1138" s="222">
        <f>O1138*H1138</f>
        <v>0</v>
      </c>
      <c r="Q1138" s="222">
        <v>0</v>
      </c>
      <c r="R1138" s="222">
        <f>Q1138*H1138</f>
        <v>0</v>
      </c>
      <c r="S1138" s="222">
        <v>0</v>
      </c>
      <c r="T1138" s="223">
        <f>S1138*H1138</f>
        <v>0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224" t="s">
        <v>253</v>
      </c>
      <c r="AT1138" s="224" t="s">
        <v>138</v>
      </c>
      <c r="AU1138" s="224" t="s">
        <v>143</v>
      </c>
      <c r="AY1138" s="17" t="s">
        <v>135</v>
      </c>
      <c r="BE1138" s="225">
        <f>IF(N1138="základní",J1138,0)</f>
        <v>0</v>
      </c>
      <c r="BF1138" s="225">
        <f>IF(N1138="snížená",J1138,0)</f>
        <v>0</v>
      </c>
      <c r="BG1138" s="225">
        <f>IF(N1138="zákl. přenesená",J1138,0)</f>
        <v>0</v>
      </c>
      <c r="BH1138" s="225">
        <f>IF(N1138="sníž. přenesená",J1138,0)</f>
        <v>0</v>
      </c>
      <c r="BI1138" s="225">
        <f>IF(N1138="nulová",J1138,0)</f>
        <v>0</v>
      </c>
      <c r="BJ1138" s="17" t="s">
        <v>143</v>
      </c>
      <c r="BK1138" s="225">
        <f>ROUND(I1138*H1138,2)</f>
        <v>0</v>
      </c>
      <c r="BL1138" s="17" t="s">
        <v>253</v>
      </c>
      <c r="BM1138" s="224" t="s">
        <v>1442</v>
      </c>
    </row>
    <row r="1139" s="13" customFormat="1">
      <c r="A1139" s="13"/>
      <c r="B1139" s="226"/>
      <c r="C1139" s="227"/>
      <c r="D1139" s="228" t="s">
        <v>145</v>
      </c>
      <c r="E1139" s="229" t="s">
        <v>1</v>
      </c>
      <c r="F1139" s="230" t="s">
        <v>1443</v>
      </c>
      <c r="G1139" s="227"/>
      <c r="H1139" s="229" t="s">
        <v>1</v>
      </c>
      <c r="I1139" s="231"/>
      <c r="J1139" s="227"/>
      <c r="K1139" s="227"/>
      <c r="L1139" s="232"/>
      <c r="M1139" s="233"/>
      <c r="N1139" s="234"/>
      <c r="O1139" s="234"/>
      <c r="P1139" s="234"/>
      <c r="Q1139" s="234"/>
      <c r="R1139" s="234"/>
      <c r="S1139" s="234"/>
      <c r="T1139" s="235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6" t="s">
        <v>145</v>
      </c>
      <c r="AU1139" s="236" t="s">
        <v>143</v>
      </c>
      <c r="AV1139" s="13" t="s">
        <v>78</v>
      </c>
      <c r="AW1139" s="13" t="s">
        <v>30</v>
      </c>
      <c r="AX1139" s="13" t="s">
        <v>73</v>
      </c>
      <c r="AY1139" s="236" t="s">
        <v>135</v>
      </c>
    </row>
    <row r="1140" s="14" customFormat="1">
      <c r="A1140" s="14"/>
      <c r="B1140" s="237"/>
      <c r="C1140" s="238"/>
      <c r="D1140" s="228" t="s">
        <v>145</v>
      </c>
      <c r="E1140" s="239" t="s">
        <v>1</v>
      </c>
      <c r="F1140" s="240" t="s">
        <v>143</v>
      </c>
      <c r="G1140" s="238"/>
      <c r="H1140" s="241">
        <v>2</v>
      </c>
      <c r="I1140" s="242"/>
      <c r="J1140" s="238"/>
      <c r="K1140" s="238"/>
      <c r="L1140" s="243"/>
      <c r="M1140" s="244"/>
      <c r="N1140" s="245"/>
      <c r="O1140" s="245"/>
      <c r="P1140" s="245"/>
      <c r="Q1140" s="245"/>
      <c r="R1140" s="245"/>
      <c r="S1140" s="245"/>
      <c r="T1140" s="246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47" t="s">
        <v>145</v>
      </c>
      <c r="AU1140" s="247" t="s">
        <v>143</v>
      </c>
      <c r="AV1140" s="14" t="s">
        <v>143</v>
      </c>
      <c r="AW1140" s="14" t="s">
        <v>30</v>
      </c>
      <c r="AX1140" s="14" t="s">
        <v>78</v>
      </c>
      <c r="AY1140" s="247" t="s">
        <v>135</v>
      </c>
    </row>
    <row r="1141" s="2" customFormat="1" ht="16.5" customHeight="1">
      <c r="A1141" s="38"/>
      <c r="B1141" s="39"/>
      <c r="C1141" s="259" t="s">
        <v>1444</v>
      </c>
      <c r="D1141" s="259" t="s">
        <v>149</v>
      </c>
      <c r="E1141" s="260" t="s">
        <v>1445</v>
      </c>
      <c r="F1141" s="261" t="s">
        <v>1446</v>
      </c>
      <c r="G1141" s="262" t="s">
        <v>157</v>
      </c>
      <c r="H1141" s="263">
        <v>2</v>
      </c>
      <c r="I1141" s="264"/>
      <c r="J1141" s="265">
        <f>ROUND(I1141*H1141,2)</f>
        <v>0</v>
      </c>
      <c r="K1141" s="266"/>
      <c r="L1141" s="267"/>
      <c r="M1141" s="268" t="s">
        <v>1</v>
      </c>
      <c r="N1141" s="269" t="s">
        <v>39</v>
      </c>
      <c r="O1141" s="91"/>
      <c r="P1141" s="222">
        <f>O1141*H1141</f>
        <v>0</v>
      </c>
      <c r="Q1141" s="222">
        <v>0</v>
      </c>
      <c r="R1141" s="222">
        <f>Q1141*H1141</f>
        <v>0</v>
      </c>
      <c r="S1141" s="222">
        <v>0</v>
      </c>
      <c r="T1141" s="223">
        <f>S1141*H1141</f>
        <v>0</v>
      </c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R1141" s="224" t="s">
        <v>332</v>
      </c>
      <c r="AT1141" s="224" t="s">
        <v>149</v>
      </c>
      <c r="AU1141" s="224" t="s">
        <v>143</v>
      </c>
      <c r="AY1141" s="17" t="s">
        <v>135</v>
      </c>
      <c r="BE1141" s="225">
        <f>IF(N1141="základní",J1141,0)</f>
        <v>0</v>
      </c>
      <c r="BF1141" s="225">
        <f>IF(N1141="snížená",J1141,0)</f>
        <v>0</v>
      </c>
      <c r="BG1141" s="225">
        <f>IF(N1141="zákl. přenesená",J1141,0)</f>
        <v>0</v>
      </c>
      <c r="BH1141" s="225">
        <f>IF(N1141="sníž. přenesená",J1141,0)</f>
        <v>0</v>
      </c>
      <c r="BI1141" s="225">
        <f>IF(N1141="nulová",J1141,0)</f>
        <v>0</v>
      </c>
      <c r="BJ1141" s="17" t="s">
        <v>143</v>
      </c>
      <c r="BK1141" s="225">
        <f>ROUND(I1141*H1141,2)</f>
        <v>0</v>
      </c>
      <c r="BL1141" s="17" t="s">
        <v>253</v>
      </c>
      <c r="BM1141" s="224" t="s">
        <v>1447</v>
      </c>
    </row>
    <row r="1142" s="14" customFormat="1">
      <c r="A1142" s="14"/>
      <c r="B1142" s="237"/>
      <c r="C1142" s="238"/>
      <c r="D1142" s="228" t="s">
        <v>145</v>
      </c>
      <c r="E1142" s="239" t="s">
        <v>1</v>
      </c>
      <c r="F1142" s="240" t="s">
        <v>143</v>
      </c>
      <c r="G1142" s="238"/>
      <c r="H1142" s="241">
        <v>2</v>
      </c>
      <c r="I1142" s="242"/>
      <c r="J1142" s="238"/>
      <c r="K1142" s="238"/>
      <c r="L1142" s="243"/>
      <c r="M1142" s="244"/>
      <c r="N1142" s="245"/>
      <c r="O1142" s="245"/>
      <c r="P1142" s="245"/>
      <c r="Q1142" s="245"/>
      <c r="R1142" s="245"/>
      <c r="S1142" s="245"/>
      <c r="T1142" s="246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47" t="s">
        <v>145</v>
      </c>
      <c r="AU1142" s="247" t="s">
        <v>143</v>
      </c>
      <c r="AV1142" s="14" t="s">
        <v>143</v>
      </c>
      <c r="AW1142" s="14" t="s">
        <v>30</v>
      </c>
      <c r="AX1142" s="14" t="s">
        <v>78</v>
      </c>
      <c r="AY1142" s="247" t="s">
        <v>135</v>
      </c>
    </row>
    <row r="1143" s="2" customFormat="1" ht="24.15" customHeight="1">
      <c r="A1143" s="38"/>
      <c r="B1143" s="39"/>
      <c r="C1143" s="212" t="s">
        <v>1448</v>
      </c>
      <c r="D1143" s="212" t="s">
        <v>138</v>
      </c>
      <c r="E1143" s="213" t="s">
        <v>1449</v>
      </c>
      <c r="F1143" s="214" t="s">
        <v>1450</v>
      </c>
      <c r="G1143" s="215" t="s">
        <v>157</v>
      </c>
      <c r="H1143" s="216">
        <v>2</v>
      </c>
      <c r="I1143" s="217"/>
      <c r="J1143" s="218">
        <f>ROUND(I1143*H1143,2)</f>
        <v>0</v>
      </c>
      <c r="K1143" s="219"/>
      <c r="L1143" s="44"/>
      <c r="M1143" s="220" t="s">
        <v>1</v>
      </c>
      <c r="N1143" s="221" t="s">
        <v>39</v>
      </c>
      <c r="O1143" s="91"/>
      <c r="P1143" s="222">
        <f>O1143*H1143</f>
        <v>0</v>
      </c>
      <c r="Q1143" s="222">
        <v>0</v>
      </c>
      <c r="R1143" s="222">
        <f>Q1143*H1143</f>
        <v>0</v>
      </c>
      <c r="S1143" s="222">
        <v>0</v>
      </c>
      <c r="T1143" s="223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224" t="s">
        <v>253</v>
      </c>
      <c r="AT1143" s="224" t="s">
        <v>138</v>
      </c>
      <c r="AU1143" s="224" t="s">
        <v>143</v>
      </c>
      <c r="AY1143" s="17" t="s">
        <v>135</v>
      </c>
      <c r="BE1143" s="225">
        <f>IF(N1143="základní",J1143,0)</f>
        <v>0</v>
      </c>
      <c r="BF1143" s="225">
        <f>IF(N1143="snížená",J1143,0)</f>
        <v>0</v>
      </c>
      <c r="BG1143" s="225">
        <f>IF(N1143="zákl. přenesená",J1143,0)</f>
        <v>0</v>
      </c>
      <c r="BH1143" s="225">
        <f>IF(N1143="sníž. přenesená",J1143,0)</f>
        <v>0</v>
      </c>
      <c r="BI1143" s="225">
        <f>IF(N1143="nulová",J1143,0)</f>
        <v>0</v>
      </c>
      <c r="BJ1143" s="17" t="s">
        <v>143</v>
      </c>
      <c r="BK1143" s="225">
        <f>ROUND(I1143*H1143,2)</f>
        <v>0</v>
      </c>
      <c r="BL1143" s="17" t="s">
        <v>253</v>
      </c>
      <c r="BM1143" s="224" t="s">
        <v>1451</v>
      </c>
    </row>
    <row r="1144" s="13" customFormat="1">
      <c r="A1144" s="13"/>
      <c r="B1144" s="226"/>
      <c r="C1144" s="227"/>
      <c r="D1144" s="228" t="s">
        <v>145</v>
      </c>
      <c r="E1144" s="229" t="s">
        <v>1</v>
      </c>
      <c r="F1144" s="230" t="s">
        <v>281</v>
      </c>
      <c r="G1144" s="227"/>
      <c r="H1144" s="229" t="s">
        <v>1</v>
      </c>
      <c r="I1144" s="231"/>
      <c r="J1144" s="227"/>
      <c r="K1144" s="227"/>
      <c r="L1144" s="232"/>
      <c r="M1144" s="233"/>
      <c r="N1144" s="234"/>
      <c r="O1144" s="234"/>
      <c r="P1144" s="234"/>
      <c r="Q1144" s="234"/>
      <c r="R1144" s="234"/>
      <c r="S1144" s="234"/>
      <c r="T1144" s="235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6" t="s">
        <v>145</v>
      </c>
      <c r="AU1144" s="236" t="s">
        <v>143</v>
      </c>
      <c r="AV1144" s="13" t="s">
        <v>78</v>
      </c>
      <c r="AW1144" s="13" t="s">
        <v>30</v>
      </c>
      <c r="AX1144" s="13" t="s">
        <v>73</v>
      </c>
      <c r="AY1144" s="236" t="s">
        <v>135</v>
      </c>
    </row>
    <row r="1145" s="14" customFormat="1">
      <c r="A1145" s="14"/>
      <c r="B1145" s="237"/>
      <c r="C1145" s="238"/>
      <c r="D1145" s="228" t="s">
        <v>145</v>
      </c>
      <c r="E1145" s="239" t="s">
        <v>1</v>
      </c>
      <c r="F1145" s="240" t="s">
        <v>537</v>
      </c>
      <c r="G1145" s="238"/>
      <c r="H1145" s="241">
        <v>2</v>
      </c>
      <c r="I1145" s="242"/>
      <c r="J1145" s="238"/>
      <c r="K1145" s="238"/>
      <c r="L1145" s="243"/>
      <c r="M1145" s="244"/>
      <c r="N1145" s="245"/>
      <c r="O1145" s="245"/>
      <c r="P1145" s="245"/>
      <c r="Q1145" s="245"/>
      <c r="R1145" s="245"/>
      <c r="S1145" s="245"/>
      <c r="T1145" s="246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7" t="s">
        <v>145</v>
      </c>
      <c r="AU1145" s="247" t="s">
        <v>143</v>
      </c>
      <c r="AV1145" s="14" t="s">
        <v>143</v>
      </c>
      <c r="AW1145" s="14" t="s">
        <v>30</v>
      </c>
      <c r="AX1145" s="14" t="s">
        <v>78</v>
      </c>
      <c r="AY1145" s="247" t="s">
        <v>135</v>
      </c>
    </row>
    <row r="1146" s="2" customFormat="1" ht="16.5" customHeight="1">
      <c r="A1146" s="38"/>
      <c r="B1146" s="39"/>
      <c r="C1146" s="259" t="s">
        <v>1452</v>
      </c>
      <c r="D1146" s="259" t="s">
        <v>149</v>
      </c>
      <c r="E1146" s="260" t="s">
        <v>1453</v>
      </c>
      <c r="F1146" s="261" t="s">
        <v>1454</v>
      </c>
      <c r="G1146" s="262" t="s">
        <v>157</v>
      </c>
      <c r="H1146" s="263">
        <v>2</v>
      </c>
      <c r="I1146" s="264"/>
      <c r="J1146" s="265">
        <f>ROUND(I1146*H1146,2)</f>
        <v>0</v>
      </c>
      <c r="K1146" s="266"/>
      <c r="L1146" s="267"/>
      <c r="M1146" s="268" t="s">
        <v>1</v>
      </c>
      <c r="N1146" s="269" t="s">
        <v>39</v>
      </c>
      <c r="O1146" s="91"/>
      <c r="P1146" s="222">
        <f>O1146*H1146</f>
        <v>0</v>
      </c>
      <c r="Q1146" s="222">
        <v>0</v>
      </c>
      <c r="R1146" s="222">
        <f>Q1146*H1146</f>
        <v>0</v>
      </c>
      <c r="S1146" s="222">
        <v>0</v>
      </c>
      <c r="T1146" s="223">
        <f>S1146*H1146</f>
        <v>0</v>
      </c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R1146" s="224" t="s">
        <v>332</v>
      </c>
      <c r="AT1146" s="224" t="s">
        <v>149</v>
      </c>
      <c r="AU1146" s="224" t="s">
        <v>143</v>
      </c>
      <c r="AY1146" s="17" t="s">
        <v>135</v>
      </c>
      <c r="BE1146" s="225">
        <f>IF(N1146="základní",J1146,0)</f>
        <v>0</v>
      </c>
      <c r="BF1146" s="225">
        <f>IF(N1146="snížená",J1146,0)</f>
        <v>0</v>
      </c>
      <c r="BG1146" s="225">
        <f>IF(N1146="zákl. přenesená",J1146,0)</f>
        <v>0</v>
      </c>
      <c r="BH1146" s="225">
        <f>IF(N1146="sníž. přenesená",J1146,0)</f>
        <v>0</v>
      </c>
      <c r="BI1146" s="225">
        <f>IF(N1146="nulová",J1146,0)</f>
        <v>0</v>
      </c>
      <c r="BJ1146" s="17" t="s">
        <v>143</v>
      </c>
      <c r="BK1146" s="225">
        <f>ROUND(I1146*H1146,2)</f>
        <v>0</v>
      </c>
      <c r="BL1146" s="17" t="s">
        <v>253</v>
      </c>
      <c r="BM1146" s="224" t="s">
        <v>1455</v>
      </c>
    </row>
    <row r="1147" s="14" customFormat="1">
      <c r="A1147" s="14"/>
      <c r="B1147" s="237"/>
      <c r="C1147" s="238"/>
      <c r="D1147" s="228" t="s">
        <v>145</v>
      </c>
      <c r="E1147" s="239" t="s">
        <v>1</v>
      </c>
      <c r="F1147" s="240" t="s">
        <v>537</v>
      </c>
      <c r="G1147" s="238"/>
      <c r="H1147" s="241">
        <v>2</v>
      </c>
      <c r="I1147" s="242"/>
      <c r="J1147" s="238"/>
      <c r="K1147" s="238"/>
      <c r="L1147" s="243"/>
      <c r="M1147" s="244"/>
      <c r="N1147" s="245"/>
      <c r="O1147" s="245"/>
      <c r="P1147" s="245"/>
      <c r="Q1147" s="245"/>
      <c r="R1147" s="245"/>
      <c r="S1147" s="245"/>
      <c r="T1147" s="246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47" t="s">
        <v>145</v>
      </c>
      <c r="AU1147" s="247" t="s">
        <v>143</v>
      </c>
      <c r="AV1147" s="14" t="s">
        <v>143</v>
      </c>
      <c r="AW1147" s="14" t="s">
        <v>30</v>
      </c>
      <c r="AX1147" s="14" t="s">
        <v>78</v>
      </c>
      <c r="AY1147" s="247" t="s">
        <v>135</v>
      </c>
    </row>
    <row r="1148" s="2" customFormat="1" ht="24.15" customHeight="1">
      <c r="A1148" s="38"/>
      <c r="B1148" s="39"/>
      <c r="C1148" s="212" t="s">
        <v>1456</v>
      </c>
      <c r="D1148" s="212" t="s">
        <v>138</v>
      </c>
      <c r="E1148" s="213" t="s">
        <v>1457</v>
      </c>
      <c r="F1148" s="214" t="s">
        <v>1458</v>
      </c>
      <c r="G1148" s="215" t="s">
        <v>157</v>
      </c>
      <c r="H1148" s="216">
        <v>2</v>
      </c>
      <c r="I1148" s="217"/>
      <c r="J1148" s="218">
        <f>ROUND(I1148*H1148,2)</f>
        <v>0</v>
      </c>
      <c r="K1148" s="219"/>
      <c r="L1148" s="44"/>
      <c r="M1148" s="220" t="s">
        <v>1</v>
      </c>
      <c r="N1148" s="221" t="s">
        <v>39</v>
      </c>
      <c r="O1148" s="91"/>
      <c r="P1148" s="222">
        <f>O1148*H1148</f>
        <v>0</v>
      </c>
      <c r="Q1148" s="222">
        <v>0</v>
      </c>
      <c r="R1148" s="222">
        <f>Q1148*H1148</f>
        <v>0</v>
      </c>
      <c r="S1148" s="222">
        <v>0.024</v>
      </c>
      <c r="T1148" s="223">
        <f>S1148*H1148</f>
        <v>0.048000000000000001</v>
      </c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R1148" s="224" t="s">
        <v>253</v>
      </c>
      <c r="AT1148" s="224" t="s">
        <v>138</v>
      </c>
      <c r="AU1148" s="224" t="s">
        <v>143</v>
      </c>
      <c r="AY1148" s="17" t="s">
        <v>135</v>
      </c>
      <c r="BE1148" s="225">
        <f>IF(N1148="základní",J1148,0)</f>
        <v>0</v>
      </c>
      <c r="BF1148" s="225">
        <f>IF(N1148="snížená",J1148,0)</f>
        <v>0</v>
      </c>
      <c r="BG1148" s="225">
        <f>IF(N1148="zákl. přenesená",J1148,0)</f>
        <v>0</v>
      </c>
      <c r="BH1148" s="225">
        <f>IF(N1148="sníž. přenesená",J1148,0)</f>
        <v>0</v>
      </c>
      <c r="BI1148" s="225">
        <f>IF(N1148="nulová",J1148,0)</f>
        <v>0</v>
      </c>
      <c r="BJ1148" s="17" t="s">
        <v>143</v>
      </c>
      <c r="BK1148" s="225">
        <f>ROUND(I1148*H1148,2)</f>
        <v>0</v>
      </c>
      <c r="BL1148" s="17" t="s">
        <v>253</v>
      </c>
      <c r="BM1148" s="224" t="s">
        <v>1459</v>
      </c>
    </row>
    <row r="1149" s="13" customFormat="1">
      <c r="A1149" s="13"/>
      <c r="B1149" s="226"/>
      <c r="C1149" s="227"/>
      <c r="D1149" s="228" t="s">
        <v>145</v>
      </c>
      <c r="E1149" s="229" t="s">
        <v>1</v>
      </c>
      <c r="F1149" s="230" t="s">
        <v>1460</v>
      </c>
      <c r="G1149" s="227"/>
      <c r="H1149" s="229" t="s">
        <v>1</v>
      </c>
      <c r="I1149" s="231"/>
      <c r="J1149" s="227"/>
      <c r="K1149" s="227"/>
      <c r="L1149" s="232"/>
      <c r="M1149" s="233"/>
      <c r="N1149" s="234"/>
      <c r="O1149" s="234"/>
      <c r="P1149" s="234"/>
      <c r="Q1149" s="234"/>
      <c r="R1149" s="234"/>
      <c r="S1149" s="234"/>
      <c r="T1149" s="23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6" t="s">
        <v>145</v>
      </c>
      <c r="AU1149" s="236" t="s">
        <v>143</v>
      </c>
      <c r="AV1149" s="13" t="s">
        <v>78</v>
      </c>
      <c r="AW1149" s="13" t="s">
        <v>30</v>
      </c>
      <c r="AX1149" s="13" t="s">
        <v>73</v>
      </c>
      <c r="AY1149" s="236" t="s">
        <v>135</v>
      </c>
    </row>
    <row r="1150" s="14" customFormat="1">
      <c r="A1150" s="14"/>
      <c r="B1150" s="237"/>
      <c r="C1150" s="238"/>
      <c r="D1150" s="228" t="s">
        <v>145</v>
      </c>
      <c r="E1150" s="239" t="s">
        <v>1</v>
      </c>
      <c r="F1150" s="240" t="s">
        <v>537</v>
      </c>
      <c r="G1150" s="238"/>
      <c r="H1150" s="241">
        <v>2</v>
      </c>
      <c r="I1150" s="242"/>
      <c r="J1150" s="238"/>
      <c r="K1150" s="238"/>
      <c r="L1150" s="243"/>
      <c r="M1150" s="244"/>
      <c r="N1150" s="245"/>
      <c r="O1150" s="245"/>
      <c r="P1150" s="245"/>
      <c r="Q1150" s="245"/>
      <c r="R1150" s="245"/>
      <c r="S1150" s="245"/>
      <c r="T1150" s="246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47" t="s">
        <v>145</v>
      </c>
      <c r="AU1150" s="247" t="s">
        <v>143</v>
      </c>
      <c r="AV1150" s="14" t="s">
        <v>143</v>
      </c>
      <c r="AW1150" s="14" t="s">
        <v>30</v>
      </c>
      <c r="AX1150" s="14" t="s">
        <v>73</v>
      </c>
      <c r="AY1150" s="247" t="s">
        <v>135</v>
      </c>
    </row>
    <row r="1151" s="15" customFormat="1">
      <c r="A1151" s="15"/>
      <c r="B1151" s="248"/>
      <c r="C1151" s="249"/>
      <c r="D1151" s="228" t="s">
        <v>145</v>
      </c>
      <c r="E1151" s="250" t="s">
        <v>1</v>
      </c>
      <c r="F1151" s="251" t="s">
        <v>148</v>
      </c>
      <c r="G1151" s="249"/>
      <c r="H1151" s="252">
        <v>2</v>
      </c>
      <c r="I1151" s="253"/>
      <c r="J1151" s="249"/>
      <c r="K1151" s="249"/>
      <c r="L1151" s="254"/>
      <c r="M1151" s="255"/>
      <c r="N1151" s="256"/>
      <c r="O1151" s="256"/>
      <c r="P1151" s="256"/>
      <c r="Q1151" s="256"/>
      <c r="R1151" s="256"/>
      <c r="S1151" s="256"/>
      <c r="T1151" s="257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T1151" s="258" t="s">
        <v>145</v>
      </c>
      <c r="AU1151" s="258" t="s">
        <v>143</v>
      </c>
      <c r="AV1151" s="15" t="s">
        <v>142</v>
      </c>
      <c r="AW1151" s="15" t="s">
        <v>30</v>
      </c>
      <c r="AX1151" s="15" t="s">
        <v>78</v>
      </c>
      <c r="AY1151" s="258" t="s">
        <v>135</v>
      </c>
    </row>
    <row r="1152" s="2" customFormat="1" ht="24.15" customHeight="1">
      <c r="A1152" s="38"/>
      <c r="B1152" s="39"/>
      <c r="C1152" s="212" t="s">
        <v>1461</v>
      </c>
      <c r="D1152" s="212" t="s">
        <v>138</v>
      </c>
      <c r="E1152" s="213" t="s">
        <v>1462</v>
      </c>
      <c r="F1152" s="214" t="s">
        <v>1463</v>
      </c>
      <c r="G1152" s="215" t="s">
        <v>157</v>
      </c>
      <c r="H1152" s="216">
        <v>4</v>
      </c>
      <c r="I1152" s="217"/>
      <c r="J1152" s="218">
        <f>ROUND(I1152*H1152,2)</f>
        <v>0</v>
      </c>
      <c r="K1152" s="219"/>
      <c r="L1152" s="44"/>
      <c r="M1152" s="220" t="s">
        <v>1</v>
      </c>
      <c r="N1152" s="221" t="s">
        <v>39</v>
      </c>
      <c r="O1152" s="91"/>
      <c r="P1152" s="222">
        <f>O1152*H1152</f>
        <v>0</v>
      </c>
      <c r="Q1152" s="222">
        <v>0</v>
      </c>
      <c r="R1152" s="222">
        <f>Q1152*H1152</f>
        <v>0</v>
      </c>
      <c r="S1152" s="222">
        <v>0</v>
      </c>
      <c r="T1152" s="223">
        <f>S1152*H1152</f>
        <v>0</v>
      </c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R1152" s="224" t="s">
        <v>253</v>
      </c>
      <c r="AT1152" s="224" t="s">
        <v>138</v>
      </c>
      <c r="AU1152" s="224" t="s">
        <v>143</v>
      </c>
      <c r="AY1152" s="17" t="s">
        <v>135</v>
      </c>
      <c r="BE1152" s="225">
        <f>IF(N1152="základní",J1152,0)</f>
        <v>0</v>
      </c>
      <c r="BF1152" s="225">
        <f>IF(N1152="snížená",J1152,0)</f>
        <v>0</v>
      </c>
      <c r="BG1152" s="225">
        <f>IF(N1152="zákl. přenesená",J1152,0)</f>
        <v>0</v>
      </c>
      <c r="BH1152" s="225">
        <f>IF(N1152="sníž. přenesená",J1152,0)</f>
        <v>0</v>
      </c>
      <c r="BI1152" s="225">
        <f>IF(N1152="nulová",J1152,0)</f>
        <v>0</v>
      </c>
      <c r="BJ1152" s="17" t="s">
        <v>143</v>
      </c>
      <c r="BK1152" s="225">
        <f>ROUND(I1152*H1152,2)</f>
        <v>0</v>
      </c>
      <c r="BL1152" s="17" t="s">
        <v>253</v>
      </c>
      <c r="BM1152" s="224" t="s">
        <v>1464</v>
      </c>
    </row>
    <row r="1153" s="14" customFormat="1">
      <c r="A1153" s="14"/>
      <c r="B1153" s="237"/>
      <c r="C1153" s="238"/>
      <c r="D1153" s="228" t="s">
        <v>145</v>
      </c>
      <c r="E1153" s="239" t="s">
        <v>1</v>
      </c>
      <c r="F1153" s="240" t="s">
        <v>607</v>
      </c>
      <c r="G1153" s="238"/>
      <c r="H1153" s="241">
        <v>4</v>
      </c>
      <c r="I1153" s="242"/>
      <c r="J1153" s="238"/>
      <c r="K1153" s="238"/>
      <c r="L1153" s="243"/>
      <c r="M1153" s="244"/>
      <c r="N1153" s="245"/>
      <c r="O1153" s="245"/>
      <c r="P1153" s="245"/>
      <c r="Q1153" s="245"/>
      <c r="R1153" s="245"/>
      <c r="S1153" s="245"/>
      <c r="T1153" s="246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47" t="s">
        <v>145</v>
      </c>
      <c r="AU1153" s="247" t="s">
        <v>143</v>
      </c>
      <c r="AV1153" s="14" t="s">
        <v>143</v>
      </c>
      <c r="AW1153" s="14" t="s">
        <v>30</v>
      </c>
      <c r="AX1153" s="14" t="s">
        <v>78</v>
      </c>
      <c r="AY1153" s="247" t="s">
        <v>135</v>
      </c>
    </row>
    <row r="1154" s="2" customFormat="1" ht="24.15" customHeight="1">
      <c r="A1154" s="38"/>
      <c r="B1154" s="39"/>
      <c r="C1154" s="212" t="s">
        <v>1465</v>
      </c>
      <c r="D1154" s="212" t="s">
        <v>138</v>
      </c>
      <c r="E1154" s="213" t="s">
        <v>1466</v>
      </c>
      <c r="F1154" s="214" t="s">
        <v>1467</v>
      </c>
      <c r="G1154" s="215" t="s">
        <v>157</v>
      </c>
      <c r="H1154" s="216">
        <v>5</v>
      </c>
      <c r="I1154" s="217"/>
      <c r="J1154" s="218">
        <f>ROUND(I1154*H1154,2)</f>
        <v>0</v>
      </c>
      <c r="K1154" s="219"/>
      <c r="L1154" s="44"/>
      <c r="M1154" s="220" t="s">
        <v>1</v>
      </c>
      <c r="N1154" s="221" t="s">
        <v>39</v>
      </c>
      <c r="O1154" s="91"/>
      <c r="P1154" s="222">
        <f>O1154*H1154</f>
        <v>0</v>
      </c>
      <c r="Q1154" s="222">
        <v>0</v>
      </c>
      <c r="R1154" s="222">
        <f>Q1154*H1154</f>
        <v>0</v>
      </c>
      <c r="S1154" s="222">
        <v>0</v>
      </c>
      <c r="T1154" s="223">
        <f>S1154*H1154</f>
        <v>0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224" t="s">
        <v>253</v>
      </c>
      <c r="AT1154" s="224" t="s">
        <v>138</v>
      </c>
      <c r="AU1154" s="224" t="s">
        <v>143</v>
      </c>
      <c r="AY1154" s="17" t="s">
        <v>135</v>
      </c>
      <c r="BE1154" s="225">
        <f>IF(N1154="základní",J1154,0)</f>
        <v>0</v>
      </c>
      <c r="BF1154" s="225">
        <f>IF(N1154="snížená",J1154,0)</f>
        <v>0</v>
      </c>
      <c r="BG1154" s="225">
        <f>IF(N1154="zákl. přenesená",J1154,0)</f>
        <v>0</v>
      </c>
      <c r="BH1154" s="225">
        <f>IF(N1154="sníž. přenesená",J1154,0)</f>
        <v>0</v>
      </c>
      <c r="BI1154" s="225">
        <f>IF(N1154="nulová",J1154,0)</f>
        <v>0</v>
      </c>
      <c r="BJ1154" s="17" t="s">
        <v>143</v>
      </c>
      <c r="BK1154" s="225">
        <f>ROUND(I1154*H1154,2)</f>
        <v>0</v>
      </c>
      <c r="BL1154" s="17" t="s">
        <v>253</v>
      </c>
      <c r="BM1154" s="224" t="s">
        <v>1468</v>
      </c>
    </row>
    <row r="1155" s="14" customFormat="1">
      <c r="A1155" s="14"/>
      <c r="B1155" s="237"/>
      <c r="C1155" s="238"/>
      <c r="D1155" s="228" t="s">
        <v>145</v>
      </c>
      <c r="E1155" s="239" t="s">
        <v>1</v>
      </c>
      <c r="F1155" s="240" t="s">
        <v>1469</v>
      </c>
      <c r="G1155" s="238"/>
      <c r="H1155" s="241">
        <v>5</v>
      </c>
      <c r="I1155" s="242"/>
      <c r="J1155" s="238"/>
      <c r="K1155" s="238"/>
      <c r="L1155" s="243"/>
      <c r="M1155" s="244"/>
      <c r="N1155" s="245"/>
      <c r="O1155" s="245"/>
      <c r="P1155" s="245"/>
      <c r="Q1155" s="245"/>
      <c r="R1155" s="245"/>
      <c r="S1155" s="245"/>
      <c r="T1155" s="246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47" t="s">
        <v>145</v>
      </c>
      <c r="AU1155" s="247" t="s">
        <v>143</v>
      </c>
      <c r="AV1155" s="14" t="s">
        <v>143</v>
      </c>
      <c r="AW1155" s="14" t="s">
        <v>30</v>
      </c>
      <c r="AX1155" s="14" t="s">
        <v>78</v>
      </c>
      <c r="AY1155" s="247" t="s">
        <v>135</v>
      </c>
    </row>
    <row r="1156" s="2" customFormat="1" ht="24.15" customHeight="1">
      <c r="A1156" s="38"/>
      <c r="B1156" s="39"/>
      <c r="C1156" s="259" t="s">
        <v>1470</v>
      </c>
      <c r="D1156" s="259" t="s">
        <v>149</v>
      </c>
      <c r="E1156" s="260" t="s">
        <v>1471</v>
      </c>
      <c r="F1156" s="261" t="s">
        <v>1472</v>
      </c>
      <c r="G1156" s="262" t="s">
        <v>157</v>
      </c>
      <c r="H1156" s="263">
        <v>2</v>
      </c>
      <c r="I1156" s="264"/>
      <c r="J1156" s="265">
        <f>ROUND(I1156*H1156,2)</f>
        <v>0</v>
      </c>
      <c r="K1156" s="266"/>
      <c r="L1156" s="267"/>
      <c r="M1156" s="268" t="s">
        <v>1</v>
      </c>
      <c r="N1156" s="269" t="s">
        <v>39</v>
      </c>
      <c r="O1156" s="91"/>
      <c r="P1156" s="222">
        <f>O1156*H1156</f>
        <v>0</v>
      </c>
      <c r="Q1156" s="222">
        <v>0.00108</v>
      </c>
      <c r="R1156" s="222">
        <f>Q1156*H1156</f>
        <v>0.00216</v>
      </c>
      <c r="S1156" s="222">
        <v>0</v>
      </c>
      <c r="T1156" s="223">
        <f>S1156*H1156</f>
        <v>0</v>
      </c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R1156" s="224" t="s">
        <v>332</v>
      </c>
      <c r="AT1156" s="224" t="s">
        <v>149</v>
      </c>
      <c r="AU1156" s="224" t="s">
        <v>143</v>
      </c>
      <c r="AY1156" s="17" t="s">
        <v>135</v>
      </c>
      <c r="BE1156" s="225">
        <f>IF(N1156="základní",J1156,0)</f>
        <v>0</v>
      </c>
      <c r="BF1156" s="225">
        <f>IF(N1156="snížená",J1156,0)</f>
        <v>0</v>
      </c>
      <c r="BG1156" s="225">
        <f>IF(N1156="zákl. přenesená",J1156,0)</f>
        <v>0</v>
      </c>
      <c r="BH1156" s="225">
        <f>IF(N1156="sníž. přenesená",J1156,0)</f>
        <v>0</v>
      </c>
      <c r="BI1156" s="225">
        <f>IF(N1156="nulová",J1156,0)</f>
        <v>0</v>
      </c>
      <c r="BJ1156" s="17" t="s">
        <v>143</v>
      </c>
      <c r="BK1156" s="225">
        <f>ROUND(I1156*H1156,2)</f>
        <v>0</v>
      </c>
      <c r="BL1156" s="17" t="s">
        <v>253</v>
      </c>
      <c r="BM1156" s="224" t="s">
        <v>1473</v>
      </c>
    </row>
    <row r="1157" s="14" customFormat="1">
      <c r="A1157" s="14"/>
      <c r="B1157" s="237"/>
      <c r="C1157" s="238"/>
      <c r="D1157" s="228" t="s">
        <v>145</v>
      </c>
      <c r="E1157" s="239" t="s">
        <v>1</v>
      </c>
      <c r="F1157" s="240" t="s">
        <v>143</v>
      </c>
      <c r="G1157" s="238"/>
      <c r="H1157" s="241">
        <v>2</v>
      </c>
      <c r="I1157" s="242"/>
      <c r="J1157" s="238"/>
      <c r="K1157" s="238"/>
      <c r="L1157" s="243"/>
      <c r="M1157" s="244"/>
      <c r="N1157" s="245"/>
      <c r="O1157" s="245"/>
      <c r="P1157" s="245"/>
      <c r="Q1157" s="245"/>
      <c r="R1157" s="245"/>
      <c r="S1157" s="245"/>
      <c r="T1157" s="246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47" t="s">
        <v>145</v>
      </c>
      <c r="AU1157" s="247" t="s">
        <v>143</v>
      </c>
      <c r="AV1157" s="14" t="s">
        <v>143</v>
      </c>
      <c r="AW1157" s="14" t="s">
        <v>30</v>
      </c>
      <c r="AX1157" s="14" t="s">
        <v>78</v>
      </c>
      <c r="AY1157" s="247" t="s">
        <v>135</v>
      </c>
    </row>
    <row r="1158" s="2" customFormat="1" ht="24.15" customHeight="1">
      <c r="A1158" s="38"/>
      <c r="B1158" s="39"/>
      <c r="C1158" s="259" t="s">
        <v>1474</v>
      </c>
      <c r="D1158" s="259" t="s">
        <v>149</v>
      </c>
      <c r="E1158" s="260" t="s">
        <v>1475</v>
      </c>
      <c r="F1158" s="261" t="s">
        <v>1476</v>
      </c>
      <c r="G1158" s="262" t="s">
        <v>157</v>
      </c>
      <c r="H1158" s="263">
        <v>3</v>
      </c>
      <c r="I1158" s="264"/>
      <c r="J1158" s="265">
        <f>ROUND(I1158*H1158,2)</f>
        <v>0</v>
      </c>
      <c r="K1158" s="266"/>
      <c r="L1158" s="267"/>
      <c r="M1158" s="268" t="s">
        <v>1</v>
      </c>
      <c r="N1158" s="269" t="s">
        <v>39</v>
      </c>
      <c r="O1158" s="91"/>
      <c r="P1158" s="222">
        <f>O1158*H1158</f>
        <v>0</v>
      </c>
      <c r="Q1158" s="222">
        <v>0.00085999999999999998</v>
      </c>
      <c r="R1158" s="222">
        <f>Q1158*H1158</f>
        <v>0.0025799999999999998</v>
      </c>
      <c r="S1158" s="222">
        <v>0</v>
      </c>
      <c r="T1158" s="223">
        <f>S1158*H1158</f>
        <v>0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4" t="s">
        <v>332</v>
      </c>
      <c r="AT1158" s="224" t="s">
        <v>149</v>
      </c>
      <c r="AU1158" s="224" t="s">
        <v>143</v>
      </c>
      <c r="AY1158" s="17" t="s">
        <v>135</v>
      </c>
      <c r="BE1158" s="225">
        <f>IF(N1158="základní",J1158,0)</f>
        <v>0</v>
      </c>
      <c r="BF1158" s="225">
        <f>IF(N1158="snížená",J1158,0)</f>
        <v>0</v>
      </c>
      <c r="BG1158" s="225">
        <f>IF(N1158="zákl. přenesená",J1158,0)</f>
        <v>0</v>
      </c>
      <c r="BH1158" s="225">
        <f>IF(N1158="sníž. přenesená",J1158,0)</f>
        <v>0</v>
      </c>
      <c r="BI1158" s="225">
        <f>IF(N1158="nulová",J1158,0)</f>
        <v>0</v>
      </c>
      <c r="BJ1158" s="17" t="s">
        <v>143</v>
      </c>
      <c r="BK1158" s="225">
        <f>ROUND(I1158*H1158,2)</f>
        <v>0</v>
      </c>
      <c r="BL1158" s="17" t="s">
        <v>253</v>
      </c>
      <c r="BM1158" s="224" t="s">
        <v>1477</v>
      </c>
    </row>
    <row r="1159" s="14" customFormat="1">
      <c r="A1159" s="14"/>
      <c r="B1159" s="237"/>
      <c r="C1159" s="238"/>
      <c r="D1159" s="228" t="s">
        <v>145</v>
      </c>
      <c r="E1159" s="239" t="s">
        <v>1</v>
      </c>
      <c r="F1159" s="240" t="s">
        <v>136</v>
      </c>
      <c r="G1159" s="238"/>
      <c r="H1159" s="241">
        <v>3</v>
      </c>
      <c r="I1159" s="242"/>
      <c r="J1159" s="238"/>
      <c r="K1159" s="238"/>
      <c r="L1159" s="243"/>
      <c r="M1159" s="244"/>
      <c r="N1159" s="245"/>
      <c r="O1159" s="245"/>
      <c r="P1159" s="245"/>
      <c r="Q1159" s="245"/>
      <c r="R1159" s="245"/>
      <c r="S1159" s="245"/>
      <c r="T1159" s="246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47" t="s">
        <v>145</v>
      </c>
      <c r="AU1159" s="247" t="s">
        <v>143</v>
      </c>
      <c r="AV1159" s="14" t="s">
        <v>143</v>
      </c>
      <c r="AW1159" s="14" t="s">
        <v>30</v>
      </c>
      <c r="AX1159" s="14" t="s">
        <v>78</v>
      </c>
      <c r="AY1159" s="247" t="s">
        <v>135</v>
      </c>
    </row>
    <row r="1160" s="2" customFormat="1" ht="24.15" customHeight="1">
      <c r="A1160" s="38"/>
      <c r="B1160" s="39"/>
      <c r="C1160" s="212" t="s">
        <v>1478</v>
      </c>
      <c r="D1160" s="212" t="s">
        <v>138</v>
      </c>
      <c r="E1160" s="213" t="s">
        <v>1479</v>
      </c>
      <c r="F1160" s="214" t="s">
        <v>1480</v>
      </c>
      <c r="G1160" s="215" t="s">
        <v>141</v>
      </c>
      <c r="H1160" s="216">
        <v>0.0050000000000000001</v>
      </c>
      <c r="I1160" s="217"/>
      <c r="J1160" s="218">
        <f>ROUND(I1160*H1160,2)</f>
        <v>0</v>
      </c>
      <c r="K1160" s="219"/>
      <c r="L1160" s="44"/>
      <c r="M1160" s="220" t="s">
        <v>1</v>
      </c>
      <c r="N1160" s="221" t="s">
        <v>39</v>
      </c>
      <c r="O1160" s="91"/>
      <c r="P1160" s="222">
        <f>O1160*H1160</f>
        <v>0</v>
      </c>
      <c r="Q1160" s="222">
        <v>0</v>
      </c>
      <c r="R1160" s="222">
        <f>Q1160*H1160</f>
        <v>0</v>
      </c>
      <c r="S1160" s="222">
        <v>0</v>
      </c>
      <c r="T1160" s="223">
        <f>S1160*H1160</f>
        <v>0</v>
      </c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R1160" s="224" t="s">
        <v>253</v>
      </c>
      <c r="AT1160" s="224" t="s">
        <v>138</v>
      </c>
      <c r="AU1160" s="224" t="s">
        <v>143</v>
      </c>
      <c r="AY1160" s="17" t="s">
        <v>135</v>
      </c>
      <c r="BE1160" s="225">
        <f>IF(N1160="základní",J1160,0)</f>
        <v>0</v>
      </c>
      <c r="BF1160" s="225">
        <f>IF(N1160="snížená",J1160,0)</f>
        <v>0</v>
      </c>
      <c r="BG1160" s="225">
        <f>IF(N1160="zákl. přenesená",J1160,0)</f>
        <v>0</v>
      </c>
      <c r="BH1160" s="225">
        <f>IF(N1160="sníž. přenesená",J1160,0)</f>
        <v>0</v>
      </c>
      <c r="BI1160" s="225">
        <f>IF(N1160="nulová",J1160,0)</f>
        <v>0</v>
      </c>
      <c r="BJ1160" s="17" t="s">
        <v>143</v>
      </c>
      <c r="BK1160" s="225">
        <f>ROUND(I1160*H1160,2)</f>
        <v>0</v>
      </c>
      <c r="BL1160" s="17" t="s">
        <v>253</v>
      </c>
      <c r="BM1160" s="224" t="s">
        <v>1481</v>
      </c>
    </row>
    <row r="1161" s="2" customFormat="1" ht="33" customHeight="1">
      <c r="A1161" s="38"/>
      <c r="B1161" s="39"/>
      <c r="C1161" s="212" t="s">
        <v>1482</v>
      </c>
      <c r="D1161" s="212" t="s">
        <v>138</v>
      </c>
      <c r="E1161" s="213" t="s">
        <v>1483</v>
      </c>
      <c r="F1161" s="214" t="s">
        <v>1484</v>
      </c>
      <c r="G1161" s="215" t="s">
        <v>141</v>
      </c>
      <c r="H1161" s="216">
        <v>0.01</v>
      </c>
      <c r="I1161" s="217"/>
      <c r="J1161" s="218">
        <f>ROUND(I1161*H1161,2)</f>
        <v>0</v>
      </c>
      <c r="K1161" s="219"/>
      <c r="L1161" s="44"/>
      <c r="M1161" s="220" t="s">
        <v>1</v>
      </c>
      <c r="N1161" s="221" t="s">
        <v>39</v>
      </c>
      <c r="O1161" s="91"/>
      <c r="P1161" s="222">
        <f>O1161*H1161</f>
        <v>0</v>
      </c>
      <c r="Q1161" s="222">
        <v>0</v>
      </c>
      <c r="R1161" s="222">
        <f>Q1161*H1161</f>
        <v>0</v>
      </c>
      <c r="S1161" s="222">
        <v>0</v>
      </c>
      <c r="T1161" s="223">
        <f>S1161*H1161</f>
        <v>0</v>
      </c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R1161" s="224" t="s">
        <v>253</v>
      </c>
      <c r="AT1161" s="224" t="s">
        <v>138</v>
      </c>
      <c r="AU1161" s="224" t="s">
        <v>143</v>
      </c>
      <c r="AY1161" s="17" t="s">
        <v>135</v>
      </c>
      <c r="BE1161" s="225">
        <f>IF(N1161="základní",J1161,0)</f>
        <v>0</v>
      </c>
      <c r="BF1161" s="225">
        <f>IF(N1161="snížená",J1161,0)</f>
        <v>0</v>
      </c>
      <c r="BG1161" s="225">
        <f>IF(N1161="zákl. přenesená",J1161,0)</f>
        <v>0</v>
      </c>
      <c r="BH1161" s="225">
        <f>IF(N1161="sníž. přenesená",J1161,0)</f>
        <v>0</v>
      </c>
      <c r="BI1161" s="225">
        <f>IF(N1161="nulová",J1161,0)</f>
        <v>0</v>
      </c>
      <c r="BJ1161" s="17" t="s">
        <v>143</v>
      </c>
      <c r="BK1161" s="225">
        <f>ROUND(I1161*H1161,2)</f>
        <v>0</v>
      </c>
      <c r="BL1161" s="17" t="s">
        <v>253</v>
      </c>
      <c r="BM1161" s="224" t="s">
        <v>1485</v>
      </c>
    </row>
    <row r="1162" s="14" customFormat="1">
      <c r="A1162" s="14"/>
      <c r="B1162" s="237"/>
      <c r="C1162" s="238"/>
      <c r="D1162" s="228" t="s">
        <v>145</v>
      </c>
      <c r="E1162" s="238"/>
      <c r="F1162" s="240" t="s">
        <v>1486</v>
      </c>
      <c r="G1162" s="238"/>
      <c r="H1162" s="241">
        <v>0.01</v>
      </c>
      <c r="I1162" s="242"/>
      <c r="J1162" s="238"/>
      <c r="K1162" s="238"/>
      <c r="L1162" s="243"/>
      <c r="M1162" s="244"/>
      <c r="N1162" s="245"/>
      <c r="O1162" s="245"/>
      <c r="P1162" s="245"/>
      <c r="Q1162" s="245"/>
      <c r="R1162" s="245"/>
      <c r="S1162" s="245"/>
      <c r="T1162" s="246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7" t="s">
        <v>145</v>
      </c>
      <c r="AU1162" s="247" t="s">
        <v>143</v>
      </c>
      <c r="AV1162" s="14" t="s">
        <v>143</v>
      </c>
      <c r="AW1162" s="14" t="s">
        <v>4</v>
      </c>
      <c r="AX1162" s="14" t="s">
        <v>78</v>
      </c>
      <c r="AY1162" s="247" t="s">
        <v>135</v>
      </c>
    </row>
    <row r="1163" s="12" customFormat="1" ht="22.8" customHeight="1">
      <c r="A1163" s="12"/>
      <c r="B1163" s="196"/>
      <c r="C1163" s="197"/>
      <c r="D1163" s="198" t="s">
        <v>72</v>
      </c>
      <c r="E1163" s="210" t="s">
        <v>1487</v>
      </c>
      <c r="F1163" s="210" t="s">
        <v>1488</v>
      </c>
      <c r="G1163" s="197"/>
      <c r="H1163" s="197"/>
      <c r="I1163" s="200"/>
      <c r="J1163" s="211">
        <f>BK1163</f>
        <v>0</v>
      </c>
      <c r="K1163" s="197"/>
      <c r="L1163" s="202"/>
      <c r="M1163" s="203"/>
      <c r="N1163" s="204"/>
      <c r="O1163" s="204"/>
      <c r="P1163" s="205">
        <f>SUM(P1164:P1170)</f>
        <v>0</v>
      </c>
      <c r="Q1163" s="204"/>
      <c r="R1163" s="205">
        <f>SUM(R1164:R1170)</f>
        <v>0</v>
      </c>
      <c r="S1163" s="204"/>
      <c r="T1163" s="206">
        <f>SUM(T1164:T1170)</f>
        <v>0.02</v>
      </c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R1163" s="207" t="s">
        <v>143</v>
      </c>
      <c r="AT1163" s="208" t="s">
        <v>72</v>
      </c>
      <c r="AU1163" s="208" t="s">
        <v>78</v>
      </c>
      <c r="AY1163" s="207" t="s">
        <v>135</v>
      </c>
      <c r="BK1163" s="209">
        <f>SUM(BK1164:BK1170)</f>
        <v>0</v>
      </c>
    </row>
    <row r="1164" s="2" customFormat="1" ht="16.5" customHeight="1">
      <c r="A1164" s="38"/>
      <c r="B1164" s="39"/>
      <c r="C1164" s="212" t="s">
        <v>1489</v>
      </c>
      <c r="D1164" s="212" t="s">
        <v>138</v>
      </c>
      <c r="E1164" s="213" t="s">
        <v>1490</v>
      </c>
      <c r="F1164" s="214" t="s">
        <v>1491</v>
      </c>
      <c r="G1164" s="215" t="s">
        <v>939</v>
      </c>
      <c r="H1164" s="216">
        <v>1</v>
      </c>
      <c r="I1164" s="217"/>
      <c r="J1164" s="218">
        <f>ROUND(I1164*H1164,2)</f>
        <v>0</v>
      </c>
      <c r="K1164" s="219"/>
      <c r="L1164" s="44"/>
      <c r="M1164" s="220" t="s">
        <v>1</v>
      </c>
      <c r="N1164" s="221" t="s">
        <v>39</v>
      </c>
      <c r="O1164" s="91"/>
      <c r="P1164" s="222">
        <f>O1164*H1164</f>
        <v>0</v>
      </c>
      <c r="Q1164" s="222">
        <v>0</v>
      </c>
      <c r="R1164" s="222">
        <f>Q1164*H1164</f>
        <v>0</v>
      </c>
      <c r="S1164" s="222">
        <v>0</v>
      </c>
      <c r="T1164" s="223">
        <f>S1164*H1164</f>
        <v>0</v>
      </c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24" t="s">
        <v>253</v>
      </c>
      <c r="AT1164" s="224" t="s">
        <v>138</v>
      </c>
      <c r="AU1164" s="224" t="s">
        <v>143</v>
      </c>
      <c r="AY1164" s="17" t="s">
        <v>135</v>
      </c>
      <c r="BE1164" s="225">
        <f>IF(N1164="základní",J1164,0)</f>
        <v>0</v>
      </c>
      <c r="BF1164" s="225">
        <f>IF(N1164="snížená",J1164,0)</f>
        <v>0</v>
      </c>
      <c r="BG1164" s="225">
        <f>IF(N1164="zákl. přenesená",J1164,0)</f>
        <v>0</v>
      </c>
      <c r="BH1164" s="225">
        <f>IF(N1164="sníž. přenesená",J1164,0)</f>
        <v>0</v>
      </c>
      <c r="BI1164" s="225">
        <f>IF(N1164="nulová",J1164,0)</f>
        <v>0</v>
      </c>
      <c r="BJ1164" s="17" t="s">
        <v>143</v>
      </c>
      <c r="BK1164" s="225">
        <f>ROUND(I1164*H1164,2)</f>
        <v>0</v>
      </c>
      <c r="BL1164" s="17" t="s">
        <v>253</v>
      </c>
      <c r="BM1164" s="224" t="s">
        <v>1492</v>
      </c>
    </row>
    <row r="1165" s="2" customFormat="1" ht="24.15" customHeight="1">
      <c r="A1165" s="38"/>
      <c r="B1165" s="39"/>
      <c r="C1165" s="212" t="s">
        <v>1493</v>
      </c>
      <c r="D1165" s="212" t="s">
        <v>138</v>
      </c>
      <c r="E1165" s="213" t="s">
        <v>1494</v>
      </c>
      <c r="F1165" s="214" t="s">
        <v>1495</v>
      </c>
      <c r="G1165" s="215" t="s">
        <v>1496</v>
      </c>
      <c r="H1165" s="216">
        <v>20</v>
      </c>
      <c r="I1165" s="217"/>
      <c r="J1165" s="218">
        <f>ROUND(I1165*H1165,2)</f>
        <v>0</v>
      </c>
      <c r="K1165" s="219"/>
      <c r="L1165" s="44"/>
      <c r="M1165" s="220" t="s">
        <v>1</v>
      </c>
      <c r="N1165" s="221" t="s">
        <v>39</v>
      </c>
      <c r="O1165" s="91"/>
      <c r="P1165" s="222">
        <f>O1165*H1165</f>
        <v>0</v>
      </c>
      <c r="Q1165" s="222">
        <v>0</v>
      </c>
      <c r="R1165" s="222">
        <f>Q1165*H1165</f>
        <v>0</v>
      </c>
      <c r="S1165" s="222">
        <v>0.001</v>
      </c>
      <c r="T1165" s="223">
        <f>S1165*H1165</f>
        <v>0.02</v>
      </c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R1165" s="224" t="s">
        <v>253</v>
      </c>
      <c r="AT1165" s="224" t="s">
        <v>138</v>
      </c>
      <c r="AU1165" s="224" t="s">
        <v>143</v>
      </c>
      <c r="AY1165" s="17" t="s">
        <v>135</v>
      </c>
      <c r="BE1165" s="225">
        <f>IF(N1165="základní",J1165,0)</f>
        <v>0</v>
      </c>
      <c r="BF1165" s="225">
        <f>IF(N1165="snížená",J1165,0)</f>
        <v>0</v>
      </c>
      <c r="BG1165" s="225">
        <f>IF(N1165="zákl. přenesená",J1165,0)</f>
        <v>0</v>
      </c>
      <c r="BH1165" s="225">
        <f>IF(N1165="sníž. přenesená",J1165,0)</f>
        <v>0</v>
      </c>
      <c r="BI1165" s="225">
        <f>IF(N1165="nulová",J1165,0)</f>
        <v>0</v>
      </c>
      <c r="BJ1165" s="17" t="s">
        <v>143</v>
      </c>
      <c r="BK1165" s="225">
        <f>ROUND(I1165*H1165,2)</f>
        <v>0</v>
      </c>
      <c r="BL1165" s="17" t="s">
        <v>253</v>
      </c>
      <c r="BM1165" s="224" t="s">
        <v>1497</v>
      </c>
    </row>
    <row r="1166" s="13" customFormat="1">
      <c r="A1166" s="13"/>
      <c r="B1166" s="226"/>
      <c r="C1166" s="227"/>
      <c r="D1166" s="228" t="s">
        <v>145</v>
      </c>
      <c r="E1166" s="229" t="s">
        <v>1</v>
      </c>
      <c r="F1166" s="230" t="s">
        <v>1498</v>
      </c>
      <c r="G1166" s="227"/>
      <c r="H1166" s="229" t="s">
        <v>1</v>
      </c>
      <c r="I1166" s="231"/>
      <c r="J1166" s="227"/>
      <c r="K1166" s="227"/>
      <c r="L1166" s="232"/>
      <c r="M1166" s="233"/>
      <c r="N1166" s="234"/>
      <c r="O1166" s="234"/>
      <c r="P1166" s="234"/>
      <c r="Q1166" s="234"/>
      <c r="R1166" s="234"/>
      <c r="S1166" s="234"/>
      <c r="T1166" s="235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6" t="s">
        <v>145</v>
      </c>
      <c r="AU1166" s="236" t="s">
        <v>143</v>
      </c>
      <c r="AV1166" s="13" t="s">
        <v>78</v>
      </c>
      <c r="AW1166" s="13" t="s">
        <v>30</v>
      </c>
      <c r="AX1166" s="13" t="s">
        <v>73</v>
      </c>
      <c r="AY1166" s="236" t="s">
        <v>135</v>
      </c>
    </row>
    <row r="1167" s="14" customFormat="1">
      <c r="A1167" s="14"/>
      <c r="B1167" s="237"/>
      <c r="C1167" s="238"/>
      <c r="D1167" s="228" t="s">
        <v>145</v>
      </c>
      <c r="E1167" s="239" t="s">
        <v>1</v>
      </c>
      <c r="F1167" s="240" t="s">
        <v>204</v>
      </c>
      <c r="G1167" s="238"/>
      <c r="H1167" s="241">
        <v>10</v>
      </c>
      <c r="I1167" s="242"/>
      <c r="J1167" s="238"/>
      <c r="K1167" s="238"/>
      <c r="L1167" s="243"/>
      <c r="M1167" s="244"/>
      <c r="N1167" s="245"/>
      <c r="O1167" s="245"/>
      <c r="P1167" s="245"/>
      <c r="Q1167" s="245"/>
      <c r="R1167" s="245"/>
      <c r="S1167" s="245"/>
      <c r="T1167" s="246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47" t="s">
        <v>145</v>
      </c>
      <c r="AU1167" s="247" t="s">
        <v>143</v>
      </c>
      <c r="AV1167" s="14" t="s">
        <v>143</v>
      </c>
      <c r="AW1167" s="14" t="s">
        <v>30</v>
      </c>
      <c r="AX1167" s="14" t="s">
        <v>73</v>
      </c>
      <c r="AY1167" s="247" t="s">
        <v>135</v>
      </c>
    </row>
    <row r="1168" s="13" customFormat="1">
      <c r="A1168" s="13"/>
      <c r="B1168" s="226"/>
      <c r="C1168" s="227"/>
      <c r="D1168" s="228" t="s">
        <v>145</v>
      </c>
      <c r="E1168" s="229" t="s">
        <v>1</v>
      </c>
      <c r="F1168" s="230" t="s">
        <v>1499</v>
      </c>
      <c r="G1168" s="227"/>
      <c r="H1168" s="229" t="s">
        <v>1</v>
      </c>
      <c r="I1168" s="231"/>
      <c r="J1168" s="227"/>
      <c r="K1168" s="227"/>
      <c r="L1168" s="232"/>
      <c r="M1168" s="233"/>
      <c r="N1168" s="234"/>
      <c r="O1168" s="234"/>
      <c r="P1168" s="234"/>
      <c r="Q1168" s="234"/>
      <c r="R1168" s="234"/>
      <c r="S1168" s="234"/>
      <c r="T1168" s="235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6" t="s">
        <v>145</v>
      </c>
      <c r="AU1168" s="236" t="s">
        <v>143</v>
      </c>
      <c r="AV1168" s="13" t="s">
        <v>78</v>
      </c>
      <c r="AW1168" s="13" t="s">
        <v>30</v>
      </c>
      <c r="AX1168" s="13" t="s">
        <v>73</v>
      </c>
      <c r="AY1168" s="236" t="s">
        <v>135</v>
      </c>
    </row>
    <row r="1169" s="14" customFormat="1">
      <c r="A1169" s="14"/>
      <c r="B1169" s="237"/>
      <c r="C1169" s="238"/>
      <c r="D1169" s="228" t="s">
        <v>145</v>
      </c>
      <c r="E1169" s="239" t="s">
        <v>1</v>
      </c>
      <c r="F1169" s="240" t="s">
        <v>204</v>
      </c>
      <c r="G1169" s="238"/>
      <c r="H1169" s="241">
        <v>10</v>
      </c>
      <c r="I1169" s="242"/>
      <c r="J1169" s="238"/>
      <c r="K1169" s="238"/>
      <c r="L1169" s="243"/>
      <c r="M1169" s="244"/>
      <c r="N1169" s="245"/>
      <c r="O1169" s="245"/>
      <c r="P1169" s="245"/>
      <c r="Q1169" s="245"/>
      <c r="R1169" s="245"/>
      <c r="S1169" s="245"/>
      <c r="T1169" s="246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47" t="s">
        <v>145</v>
      </c>
      <c r="AU1169" s="247" t="s">
        <v>143</v>
      </c>
      <c r="AV1169" s="14" t="s">
        <v>143</v>
      </c>
      <c r="AW1169" s="14" t="s">
        <v>30</v>
      </c>
      <c r="AX1169" s="14" t="s">
        <v>73</v>
      </c>
      <c r="AY1169" s="247" t="s">
        <v>135</v>
      </c>
    </row>
    <row r="1170" s="15" customFormat="1">
      <c r="A1170" s="15"/>
      <c r="B1170" s="248"/>
      <c r="C1170" s="249"/>
      <c r="D1170" s="228" t="s">
        <v>145</v>
      </c>
      <c r="E1170" s="250" t="s">
        <v>1</v>
      </c>
      <c r="F1170" s="251" t="s">
        <v>148</v>
      </c>
      <c r="G1170" s="249"/>
      <c r="H1170" s="252">
        <v>20</v>
      </c>
      <c r="I1170" s="253"/>
      <c r="J1170" s="249"/>
      <c r="K1170" s="249"/>
      <c r="L1170" s="254"/>
      <c r="M1170" s="255"/>
      <c r="N1170" s="256"/>
      <c r="O1170" s="256"/>
      <c r="P1170" s="256"/>
      <c r="Q1170" s="256"/>
      <c r="R1170" s="256"/>
      <c r="S1170" s="256"/>
      <c r="T1170" s="257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58" t="s">
        <v>145</v>
      </c>
      <c r="AU1170" s="258" t="s">
        <v>143</v>
      </c>
      <c r="AV1170" s="15" t="s">
        <v>142</v>
      </c>
      <c r="AW1170" s="15" t="s">
        <v>30</v>
      </c>
      <c r="AX1170" s="15" t="s">
        <v>78</v>
      </c>
      <c r="AY1170" s="258" t="s">
        <v>135</v>
      </c>
    </row>
    <row r="1171" s="12" customFormat="1" ht="22.8" customHeight="1">
      <c r="A1171" s="12"/>
      <c r="B1171" s="196"/>
      <c r="C1171" s="197"/>
      <c r="D1171" s="198" t="s">
        <v>72</v>
      </c>
      <c r="E1171" s="210" t="s">
        <v>1500</v>
      </c>
      <c r="F1171" s="210" t="s">
        <v>1501</v>
      </c>
      <c r="G1171" s="197"/>
      <c r="H1171" s="197"/>
      <c r="I1171" s="200"/>
      <c r="J1171" s="211">
        <f>BK1171</f>
        <v>0</v>
      </c>
      <c r="K1171" s="197"/>
      <c r="L1171" s="202"/>
      <c r="M1171" s="203"/>
      <c r="N1171" s="204"/>
      <c r="O1171" s="204"/>
      <c r="P1171" s="205">
        <f>SUM(P1172:P1231)</f>
        <v>0</v>
      </c>
      <c r="Q1171" s="204"/>
      <c r="R1171" s="205">
        <f>SUM(R1172:R1231)</f>
        <v>0.17184044999999995</v>
      </c>
      <c r="S1171" s="204"/>
      <c r="T1171" s="206">
        <f>SUM(T1172:T1231)</f>
        <v>0</v>
      </c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R1171" s="207" t="s">
        <v>143</v>
      </c>
      <c r="AT1171" s="208" t="s">
        <v>72</v>
      </c>
      <c r="AU1171" s="208" t="s">
        <v>78</v>
      </c>
      <c r="AY1171" s="207" t="s">
        <v>135</v>
      </c>
      <c r="BK1171" s="209">
        <f>SUM(BK1172:BK1231)</f>
        <v>0</v>
      </c>
    </row>
    <row r="1172" s="2" customFormat="1" ht="16.5" customHeight="1">
      <c r="A1172" s="38"/>
      <c r="B1172" s="39"/>
      <c r="C1172" s="212" t="s">
        <v>1502</v>
      </c>
      <c r="D1172" s="212" t="s">
        <v>138</v>
      </c>
      <c r="E1172" s="213" t="s">
        <v>1503</v>
      </c>
      <c r="F1172" s="214" t="s">
        <v>1504</v>
      </c>
      <c r="G1172" s="215" t="s">
        <v>162</v>
      </c>
      <c r="H1172" s="216">
        <v>3.4209999999999998</v>
      </c>
      <c r="I1172" s="217"/>
      <c r="J1172" s="218">
        <f>ROUND(I1172*H1172,2)</f>
        <v>0</v>
      </c>
      <c r="K1172" s="219"/>
      <c r="L1172" s="44"/>
      <c r="M1172" s="220" t="s">
        <v>1</v>
      </c>
      <c r="N1172" s="221" t="s">
        <v>39</v>
      </c>
      <c r="O1172" s="91"/>
      <c r="P1172" s="222">
        <f>O1172*H1172</f>
        <v>0</v>
      </c>
      <c r="Q1172" s="222">
        <v>0</v>
      </c>
      <c r="R1172" s="222">
        <f>Q1172*H1172</f>
        <v>0</v>
      </c>
      <c r="S1172" s="222">
        <v>0</v>
      </c>
      <c r="T1172" s="223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224" t="s">
        <v>253</v>
      </c>
      <c r="AT1172" s="224" t="s">
        <v>138</v>
      </c>
      <c r="AU1172" s="224" t="s">
        <v>143</v>
      </c>
      <c r="AY1172" s="17" t="s">
        <v>135</v>
      </c>
      <c r="BE1172" s="225">
        <f>IF(N1172="základní",J1172,0)</f>
        <v>0</v>
      </c>
      <c r="BF1172" s="225">
        <f>IF(N1172="snížená",J1172,0)</f>
        <v>0</v>
      </c>
      <c r="BG1172" s="225">
        <f>IF(N1172="zákl. přenesená",J1172,0)</f>
        <v>0</v>
      </c>
      <c r="BH1172" s="225">
        <f>IF(N1172="sníž. přenesená",J1172,0)</f>
        <v>0</v>
      </c>
      <c r="BI1172" s="225">
        <f>IF(N1172="nulová",J1172,0)</f>
        <v>0</v>
      </c>
      <c r="BJ1172" s="17" t="s">
        <v>143</v>
      </c>
      <c r="BK1172" s="225">
        <f>ROUND(I1172*H1172,2)</f>
        <v>0</v>
      </c>
      <c r="BL1172" s="17" t="s">
        <v>253</v>
      </c>
      <c r="BM1172" s="224" t="s">
        <v>1505</v>
      </c>
    </row>
    <row r="1173" s="13" customFormat="1">
      <c r="A1173" s="13"/>
      <c r="B1173" s="226"/>
      <c r="C1173" s="227"/>
      <c r="D1173" s="228" t="s">
        <v>145</v>
      </c>
      <c r="E1173" s="229" t="s">
        <v>1</v>
      </c>
      <c r="F1173" s="230" t="s">
        <v>185</v>
      </c>
      <c r="G1173" s="227"/>
      <c r="H1173" s="229" t="s">
        <v>1</v>
      </c>
      <c r="I1173" s="231"/>
      <c r="J1173" s="227"/>
      <c r="K1173" s="227"/>
      <c r="L1173" s="232"/>
      <c r="M1173" s="233"/>
      <c r="N1173" s="234"/>
      <c r="O1173" s="234"/>
      <c r="P1173" s="234"/>
      <c r="Q1173" s="234"/>
      <c r="R1173" s="234"/>
      <c r="S1173" s="234"/>
      <c r="T1173" s="235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6" t="s">
        <v>145</v>
      </c>
      <c r="AU1173" s="236" t="s">
        <v>143</v>
      </c>
      <c r="AV1173" s="13" t="s">
        <v>78</v>
      </c>
      <c r="AW1173" s="13" t="s">
        <v>30</v>
      </c>
      <c r="AX1173" s="13" t="s">
        <v>73</v>
      </c>
      <c r="AY1173" s="236" t="s">
        <v>135</v>
      </c>
    </row>
    <row r="1174" s="14" customFormat="1">
      <c r="A1174" s="14"/>
      <c r="B1174" s="237"/>
      <c r="C1174" s="238"/>
      <c r="D1174" s="228" t="s">
        <v>145</v>
      </c>
      <c r="E1174" s="239" t="s">
        <v>1</v>
      </c>
      <c r="F1174" s="240" t="s">
        <v>186</v>
      </c>
      <c r="G1174" s="238"/>
      <c r="H1174" s="241">
        <v>0.96999999999999997</v>
      </c>
      <c r="I1174" s="242"/>
      <c r="J1174" s="238"/>
      <c r="K1174" s="238"/>
      <c r="L1174" s="243"/>
      <c r="M1174" s="244"/>
      <c r="N1174" s="245"/>
      <c r="O1174" s="245"/>
      <c r="P1174" s="245"/>
      <c r="Q1174" s="245"/>
      <c r="R1174" s="245"/>
      <c r="S1174" s="245"/>
      <c r="T1174" s="246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47" t="s">
        <v>145</v>
      </c>
      <c r="AU1174" s="247" t="s">
        <v>143</v>
      </c>
      <c r="AV1174" s="14" t="s">
        <v>143</v>
      </c>
      <c r="AW1174" s="14" t="s">
        <v>30</v>
      </c>
      <c r="AX1174" s="14" t="s">
        <v>73</v>
      </c>
      <c r="AY1174" s="247" t="s">
        <v>135</v>
      </c>
    </row>
    <row r="1175" s="13" customFormat="1">
      <c r="A1175" s="13"/>
      <c r="B1175" s="226"/>
      <c r="C1175" s="227"/>
      <c r="D1175" s="228" t="s">
        <v>145</v>
      </c>
      <c r="E1175" s="229" t="s">
        <v>1</v>
      </c>
      <c r="F1175" s="230" t="s">
        <v>187</v>
      </c>
      <c r="G1175" s="227"/>
      <c r="H1175" s="229" t="s">
        <v>1</v>
      </c>
      <c r="I1175" s="231"/>
      <c r="J1175" s="227"/>
      <c r="K1175" s="227"/>
      <c r="L1175" s="232"/>
      <c r="M1175" s="233"/>
      <c r="N1175" s="234"/>
      <c r="O1175" s="234"/>
      <c r="P1175" s="234"/>
      <c r="Q1175" s="234"/>
      <c r="R1175" s="234"/>
      <c r="S1175" s="234"/>
      <c r="T1175" s="235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6" t="s">
        <v>145</v>
      </c>
      <c r="AU1175" s="236" t="s">
        <v>143</v>
      </c>
      <c r="AV1175" s="13" t="s">
        <v>78</v>
      </c>
      <c r="AW1175" s="13" t="s">
        <v>30</v>
      </c>
      <c r="AX1175" s="13" t="s">
        <v>73</v>
      </c>
      <c r="AY1175" s="236" t="s">
        <v>135</v>
      </c>
    </row>
    <row r="1176" s="14" customFormat="1">
      <c r="A1176" s="14"/>
      <c r="B1176" s="237"/>
      <c r="C1176" s="238"/>
      <c r="D1176" s="228" t="s">
        <v>145</v>
      </c>
      <c r="E1176" s="239" t="s">
        <v>1</v>
      </c>
      <c r="F1176" s="240" t="s">
        <v>188</v>
      </c>
      <c r="G1176" s="238"/>
      <c r="H1176" s="241">
        <v>2.4510000000000001</v>
      </c>
      <c r="I1176" s="242"/>
      <c r="J1176" s="238"/>
      <c r="K1176" s="238"/>
      <c r="L1176" s="243"/>
      <c r="M1176" s="244"/>
      <c r="N1176" s="245"/>
      <c r="O1176" s="245"/>
      <c r="P1176" s="245"/>
      <c r="Q1176" s="245"/>
      <c r="R1176" s="245"/>
      <c r="S1176" s="245"/>
      <c r="T1176" s="246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47" t="s">
        <v>145</v>
      </c>
      <c r="AU1176" s="247" t="s">
        <v>143</v>
      </c>
      <c r="AV1176" s="14" t="s">
        <v>143</v>
      </c>
      <c r="AW1176" s="14" t="s">
        <v>30</v>
      </c>
      <c r="AX1176" s="14" t="s">
        <v>73</v>
      </c>
      <c r="AY1176" s="247" t="s">
        <v>135</v>
      </c>
    </row>
    <row r="1177" s="15" customFormat="1">
      <c r="A1177" s="15"/>
      <c r="B1177" s="248"/>
      <c r="C1177" s="249"/>
      <c r="D1177" s="228" t="s">
        <v>145</v>
      </c>
      <c r="E1177" s="250" t="s">
        <v>1</v>
      </c>
      <c r="F1177" s="251" t="s">
        <v>148</v>
      </c>
      <c r="G1177" s="249"/>
      <c r="H1177" s="252">
        <v>3.4210000000000003</v>
      </c>
      <c r="I1177" s="253"/>
      <c r="J1177" s="249"/>
      <c r="K1177" s="249"/>
      <c r="L1177" s="254"/>
      <c r="M1177" s="255"/>
      <c r="N1177" s="256"/>
      <c r="O1177" s="256"/>
      <c r="P1177" s="256"/>
      <c r="Q1177" s="256"/>
      <c r="R1177" s="256"/>
      <c r="S1177" s="256"/>
      <c r="T1177" s="257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T1177" s="258" t="s">
        <v>145</v>
      </c>
      <c r="AU1177" s="258" t="s">
        <v>143</v>
      </c>
      <c r="AV1177" s="15" t="s">
        <v>142</v>
      </c>
      <c r="AW1177" s="15" t="s">
        <v>30</v>
      </c>
      <c r="AX1177" s="15" t="s">
        <v>78</v>
      </c>
      <c r="AY1177" s="258" t="s">
        <v>135</v>
      </c>
    </row>
    <row r="1178" s="2" customFormat="1" ht="16.5" customHeight="1">
      <c r="A1178" s="38"/>
      <c r="B1178" s="39"/>
      <c r="C1178" s="212" t="s">
        <v>1506</v>
      </c>
      <c r="D1178" s="212" t="s">
        <v>138</v>
      </c>
      <c r="E1178" s="213" t="s">
        <v>1507</v>
      </c>
      <c r="F1178" s="214" t="s">
        <v>1508</v>
      </c>
      <c r="G1178" s="215" t="s">
        <v>162</v>
      </c>
      <c r="H1178" s="216">
        <v>3.4209999999999998</v>
      </c>
      <c r="I1178" s="217"/>
      <c r="J1178" s="218">
        <f>ROUND(I1178*H1178,2)</f>
        <v>0</v>
      </c>
      <c r="K1178" s="219"/>
      <c r="L1178" s="44"/>
      <c r="M1178" s="220" t="s">
        <v>1</v>
      </c>
      <c r="N1178" s="221" t="s">
        <v>39</v>
      </c>
      <c r="O1178" s="91"/>
      <c r="P1178" s="222">
        <f>O1178*H1178</f>
        <v>0</v>
      </c>
      <c r="Q1178" s="222">
        <v>0.00029999999999999997</v>
      </c>
      <c r="R1178" s="222">
        <f>Q1178*H1178</f>
        <v>0.0010263</v>
      </c>
      <c r="S1178" s="222">
        <v>0</v>
      </c>
      <c r="T1178" s="223">
        <f>S1178*H1178</f>
        <v>0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224" t="s">
        <v>253</v>
      </c>
      <c r="AT1178" s="224" t="s">
        <v>138</v>
      </c>
      <c r="AU1178" s="224" t="s">
        <v>143</v>
      </c>
      <c r="AY1178" s="17" t="s">
        <v>135</v>
      </c>
      <c r="BE1178" s="225">
        <f>IF(N1178="základní",J1178,0)</f>
        <v>0</v>
      </c>
      <c r="BF1178" s="225">
        <f>IF(N1178="snížená",J1178,0)</f>
        <v>0</v>
      </c>
      <c r="BG1178" s="225">
        <f>IF(N1178="zákl. přenesená",J1178,0)</f>
        <v>0</v>
      </c>
      <c r="BH1178" s="225">
        <f>IF(N1178="sníž. přenesená",J1178,0)</f>
        <v>0</v>
      </c>
      <c r="BI1178" s="225">
        <f>IF(N1178="nulová",J1178,0)</f>
        <v>0</v>
      </c>
      <c r="BJ1178" s="17" t="s">
        <v>143</v>
      </c>
      <c r="BK1178" s="225">
        <f>ROUND(I1178*H1178,2)</f>
        <v>0</v>
      </c>
      <c r="BL1178" s="17" t="s">
        <v>253</v>
      </c>
      <c r="BM1178" s="224" t="s">
        <v>1509</v>
      </c>
    </row>
    <row r="1179" s="13" customFormat="1">
      <c r="A1179" s="13"/>
      <c r="B1179" s="226"/>
      <c r="C1179" s="227"/>
      <c r="D1179" s="228" t="s">
        <v>145</v>
      </c>
      <c r="E1179" s="229" t="s">
        <v>1</v>
      </c>
      <c r="F1179" s="230" t="s">
        <v>185</v>
      </c>
      <c r="G1179" s="227"/>
      <c r="H1179" s="229" t="s">
        <v>1</v>
      </c>
      <c r="I1179" s="231"/>
      <c r="J1179" s="227"/>
      <c r="K1179" s="227"/>
      <c r="L1179" s="232"/>
      <c r="M1179" s="233"/>
      <c r="N1179" s="234"/>
      <c r="O1179" s="234"/>
      <c r="P1179" s="234"/>
      <c r="Q1179" s="234"/>
      <c r="R1179" s="234"/>
      <c r="S1179" s="234"/>
      <c r="T1179" s="235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6" t="s">
        <v>145</v>
      </c>
      <c r="AU1179" s="236" t="s">
        <v>143</v>
      </c>
      <c r="AV1179" s="13" t="s">
        <v>78</v>
      </c>
      <c r="AW1179" s="13" t="s">
        <v>30</v>
      </c>
      <c r="AX1179" s="13" t="s">
        <v>73</v>
      </c>
      <c r="AY1179" s="236" t="s">
        <v>135</v>
      </c>
    </row>
    <row r="1180" s="14" customFormat="1">
      <c r="A1180" s="14"/>
      <c r="B1180" s="237"/>
      <c r="C1180" s="238"/>
      <c r="D1180" s="228" t="s">
        <v>145</v>
      </c>
      <c r="E1180" s="239" t="s">
        <v>1</v>
      </c>
      <c r="F1180" s="240" t="s">
        <v>186</v>
      </c>
      <c r="G1180" s="238"/>
      <c r="H1180" s="241">
        <v>0.96999999999999997</v>
      </c>
      <c r="I1180" s="242"/>
      <c r="J1180" s="238"/>
      <c r="K1180" s="238"/>
      <c r="L1180" s="243"/>
      <c r="M1180" s="244"/>
      <c r="N1180" s="245"/>
      <c r="O1180" s="245"/>
      <c r="P1180" s="245"/>
      <c r="Q1180" s="245"/>
      <c r="R1180" s="245"/>
      <c r="S1180" s="245"/>
      <c r="T1180" s="246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7" t="s">
        <v>145</v>
      </c>
      <c r="AU1180" s="247" t="s">
        <v>143</v>
      </c>
      <c r="AV1180" s="14" t="s">
        <v>143</v>
      </c>
      <c r="AW1180" s="14" t="s">
        <v>30</v>
      </c>
      <c r="AX1180" s="14" t="s">
        <v>73</v>
      </c>
      <c r="AY1180" s="247" t="s">
        <v>135</v>
      </c>
    </row>
    <row r="1181" s="13" customFormat="1">
      <c r="A1181" s="13"/>
      <c r="B1181" s="226"/>
      <c r="C1181" s="227"/>
      <c r="D1181" s="228" t="s">
        <v>145</v>
      </c>
      <c r="E1181" s="229" t="s">
        <v>1</v>
      </c>
      <c r="F1181" s="230" t="s">
        <v>187</v>
      </c>
      <c r="G1181" s="227"/>
      <c r="H1181" s="229" t="s">
        <v>1</v>
      </c>
      <c r="I1181" s="231"/>
      <c r="J1181" s="227"/>
      <c r="K1181" s="227"/>
      <c r="L1181" s="232"/>
      <c r="M1181" s="233"/>
      <c r="N1181" s="234"/>
      <c r="O1181" s="234"/>
      <c r="P1181" s="234"/>
      <c r="Q1181" s="234"/>
      <c r="R1181" s="234"/>
      <c r="S1181" s="234"/>
      <c r="T1181" s="235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6" t="s">
        <v>145</v>
      </c>
      <c r="AU1181" s="236" t="s">
        <v>143</v>
      </c>
      <c r="AV1181" s="13" t="s">
        <v>78</v>
      </c>
      <c r="AW1181" s="13" t="s">
        <v>30</v>
      </c>
      <c r="AX1181" s="13" t="s">
        <v>73</v>
      </c>
      <c r="AY1181" s="236" t="s">
        <v>135</v>
      </c>
    </row>
    <row r="1182" s="14" customFormat="1">
      <c r="A1182" s="14"/>
      <c r="B1182" s="237"/>
      <c r="C1182" s="238"/>
      <c r="D1182" s="228" t="s">
        <v>145</v>
      </c>
      <c r="E1182" s="239" t="s">
        <v>1</v>
      </c>
      <c r="F1182" s="240" t="s">
        <v>188</v>
      </c>
      <c r="G1182" s="238"/>
      <c r="H1182" s="241">
        <v>2.4510000000000001</v>
      </c>
      <c r="I1182" s="242"/>
      <c r="J1182" s="238"/>
      <c r="K1182" s="238"/>
      <c r="L1182" s="243"/>
      <c r="M1182" s="244"/>
      <c r="N1182" s="245"/>
      <c r="O1182" s="245"/>
      <c r="P1182" s="245"/>
      <c r="Q1182" s="245"/>
      <c r="R1182" s="245"/>
      <c r="S1182" s="245"/>
      <c r="T1182" s="246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47" t="s">
        <v>145</v>
      </c>
      <c r="AU1182" s="247" t="s">
        <v>143</v>
      </c>
      <c r="AV1182" s="14" t="s">
        <v>143</v>
      </c>
      <c r="AW1182" s="14" t="s">
        <v>30</v>
      </c>
      <c r="AX1182" s="14" t="s">
        <v>73</v>
      </c>
      <c r="AY1182" s="247" t="s">
        <v>135</v>
      </c>
    </row>
    <row r="1183" s="15" customFormat="1">
      <c r="A1183" s="15"/>
      <c r="B1183" s="248"/>
      <c r="C1183" s="249"/>
      <c r="D1183" s="228" t="s">
        <v>145</v>
      </c>
      <c r="E1183" s="250" t="s">
        <v>1</v>
      </c>
      <c r="F1183" s="251" t="s">
        <v>148</v>
      </c>
      <c r="G1183" s="249"/>
      <c r="H1183" s="252">
        <v>3.4210000000000003</v>
      </c>
      <c r="I1183" s="253"/>
      <c r="J1183" s="249"/>
      <c r="K1183" s="249"/>
      <c r="L1183" s="254"/>
      <c r="M1183" s="255"/>
      <c r="N1183" s="256"/>
      <c r="O1183" s="256"/>
      <c r="P1183" s="256"/>
      <c r="Q1183" s="256"/>
      <c r="R1183" s="256"/>
      <c r="S1183" s="256"/>
      <c r="T1183" s="257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T1183" s="258" t="s">
        <v>145</v>
      </c>
      <c r="AU1183" s="258" t="s">
        <v>143</v>
      </c>
      <c r="AV1183" s="15" t="s">
        <v>142</v>
      </c>
      <c r="AW1183" s="15" t="s">
        <v>30</v>
      </c>
      <c r="AX1183" s="15" t="s">
        <v>78</v>
      </c>
      <c r="AY1183" s="258" t="s">
        <v>135</v>
      </c>
    </row>
    <row r="1184" s="2" customFormat="1" ht="24.15" customHeight="1">
      <c r="A1184" s="38"/>
      <c r="B1184" s="39"/>
      <c r="C1184" s="212" t="s">
        <v>1510</v>
      </c>
      <c r="D1184" s="212" t="s">
        <v>138</v>
      </c>
      <c r="E1184" s="213" t="s">
        <v>1511</v>
      </c>
      <c r="F1184" s="214" t="s">
        <v>1512</v>
      </c>
      <c r="G1184" s="215" t="s">
        <v>162</v>
      </c>
      <c r="H1184" s="216">
        <v>3.4209999999999998</v>
      </c>
      <c r="I1184" s="217"/>
      <c r="J1184" s="218">
        <f>ROUND(I1184*H1184,2)</f>
        <v>0</v>
      </c>
      <c r="K1184" s="219"/>
      <c r="L1184" s="44"/>
      <c r="M1184" s="220" t="s">
        <v>1</v>
      </c>
      <c r="N1184" s="221" t="s">
        <v>39</v>
      </c>
      <c r="O1184" s="91"/>
      <c r="P1184" s="222">
        <f>O1184*H1184</f>
        <v>0</v>
      </c>
      <c r="Q1184" s="222">
        <v>0.0074999999999999997</v>
      </c>
      <c r="R1184" s="222">
        <f>Q1184*H1184</f>
        <v>0.025657499999999996</v>
      </c>
      <c r="S1184" s="222">
        <v>0</v>
      </c>
      <c r="T1184" s="223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224" t="s">
        <v>253</v>
      </c>
      <c r="AT1184" s="224" t="s">
        <v>138</v>
      </c>
      <c r="AU1184" s="224" t="s">
        <v>143</v>
      </c>
      <c r="AY1184" s="17" t="s">
        <v>135</v>
      </c>
      <c r="BE1184" s="225">
        <f>IF(N1184="základní",J1184,0)</f>
        <v>0</v>
      </c>
      <c r="BF1184" s="225">
        <f>IF(N1184="snížená",J1184,0)</f>
        <v>0</v>
      </c>
      <c r="BG1184" s="225">
        <f>IF(N1184="zákl. přenesená",J1184,0)</f>
        <v>0</v>
      </c>
      <c r="BH1184" s="225">
        <f>IF(N1184="sníž. přenesená",J1184,0)</f>
        <v>0</v>
      </c>
      <c r="BI1184" s="225">
        <f>IF(N1184="nulová",J1184,0)</f>
        <v>0</v>
      </c>
      <c r="BJ1184" s="17" t="s">
        <v>143</v>
      </c>
      <c r="BK1184" s="225">
        <f>ROUND(I1184*H1184,2)</f>
        <v>0</v>
      </c>
      <c r="BL1184" s="17" t="s">
        <v>253</v>
      </c>
      <c r="BM1184" s="224" t="s">
        <v>1513</v>
      </c>
    </row>
    <row r="1185" s="13" customFormat="1">
      <c r="A1185" s="13"/>
      <c r="B1185" s="226"/>
      <c r="C1185" s="227"/>
      <c r="D1185" s="228" t="s">
        <v>145</v>
      </c>
      <c r="E1185" s="229" t="s">
        <v>1</v>
      </c>
      <c r="F1185" s="230" t="s">
        <v>185</v>
      </c>
      <c r="G1185" s="227"/>
      <c r="H1185" s="229" t="s">
        <v>1</v>
      </c>
      <c r="I1185" s="231"/>
      <c r="J1185" s="227"/>
      <c r="K1185" s="227"/>
      <c r="L1185" s="232"/>
      <c r="M1185" s="233"/>
      <c r="N1185" s="234"/>
      <c r="O1185" s="234"/>
      <c r="P1185" s="234"/>
      <c r="Q1185" s="234"/>
      <c r="R1185" s="234"/>
      <c r="S1185" s="234"/>
      <c r="T1185" s="235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6" t="s">
        <v>145</v>
      </c>
      <c r="AU1185" s="236" t="s">
        <v>143</v>
      </c>
      <c r="AV1185" s="13" t="s">
        <v>78</v>
      </c>
      <c r="AW1185" s="13" t="s">
        <v>30</v>
      </c>
      <c r="AX1185" s="13" t="s">
        <v>73</v>
      </c>
      <c r="AY1185" s="236" t="s">
        <v>135</v>
      </c>
    </row>
    <row r="1186" s="14" customFormat="1">
      <c r="A1186" s="14"/>
      <c r="B1186" s="237"/>
      <c r="C1186" s="238"/>
      <c r="D1186" s="228" t="s">
        <v>145</v>
      </c>
      <c r="E1186" s="239" t="s">
        <v>1</v>
      </c>
      <c r="F1186" s="240" t="s">
        <v>186</v>
      </c>
      <c r="G1186" s="238"/>
      <c r="H1186" s="241">
        <v>0.96999999999999997</v>
      </c>
      <c r="I1186" s="242"/>
      <c r="J1186" s="238"/>
      <c r="K1186" s="238"/>
      <c r="L1186" s="243"/>
      <c r="M1186" s="244"/>
      <c r="N1186" s="245"/>
      <c r="O1186" s="245"/>
      <c r="P1186" s="245"/>
      <c r="Q1186" s="245"/>
      <c r="R1186" s="245"/>
      <c r="S1186" s="245"/>
      <c r="T1186" s="246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47" t="s">
        <v>145</v>
      </c>
      <c r="AU1186" s="247" t="s">
        <v>143</v>
      </c>
      <c r="AV1186" s="14" t="s">
        <v>143</v>
      </c>
      <c r="AW1186" s="14" t="s">
        <v>30</v>
      </c>
      <c r="AX1186" s="14" t="s">
        <v>73</v>
      </c>
      <c r="AY1186" s="247" t="s">
        <v>135</v>
      </c>
    </row>
    <row r="1187" s="13" customFormat="1">
      <c r="A1187" s="13"/>
      <c r="B1187" s="226"/>
      <c r="C1187" s="227"/>
      <c r="D1187" s="228" t="s">
        <v>145</v>
      </c>
      <c r="E1187" s="229" t="s">
        <v>1</v>
      </c>
      <c r="F1187" s="230" t="s">
        <v>187</v>
      </c>
      <c r="G1187" s="227"/>
      <c r="H1187" s="229" t="s">
        <v>1</v>
      </c>
      <c r="I1187" s="231"/>
      <c r="J1187" s="227"/>
      <c r="K1187" s="227"/>
      <c r="L1187" s="232"/>
      <c r="M1187" s="233"/>
      <c r="N1187" s="234"/>
      <c r="O1187" s="234"/>
      <c r="P1187" s="234"/>
      <c r="Q1187" s="234"/>
      <c r="R1187" s="234"/>
      <c r="S1187" s="234"/>
      <c r="T1187" s="235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6" t="s">
        <v>145</v>
      </c>
      <c r="AU1187" s="236" t="s">
        <v>143</v>
      </c>
      <c r="AV1187" s="13" t="s">
        <v>78</v>
      </c>
      <c r="AW1187" s="13" t="s">
        <v>30</v>
      </c>
      <c r="AX1187" s="13" t="s">
        <v>73</v>
      </c>
      <c r="AY1187" s="236" t="s">
        <v>135</v>
      </c>
    </row>
    <row r="1188" s="14" customFormat="1">
      <c r="A1188" s="14"/>
      <c r="B1188" s="237"/>
      <c r="C1188" s="238"/>
      <c r="D1188" s="228" t="s">
        <v>145</v>
      </c>
      <c r="E1188" s="239" t="s">
        <v>1</v>
      </c>
      <c r="F1188" s="240" t="s">
        <v>188</v>
      </c>
      <c r="G1188" s="238"/>
      <c r="H1188" s="241">
        <v>2.4510000000000001</v>
      </c>
      <c r="I1188" s="242"/>
      <c r="J1188" s="238"/>
      <c r="K1188" s="238"/>
      <c r="L1188" s="243"/>
      <c r="M1188" s="244"/>
      <c r="N1188" s="245"/>
      <c r="O1188" s="245"/>
      <c r="P1188" s="245"/>
      <c r="Q1188" s="245"/>
      <c r="R1188" s="245"/>
      <c r="S1188" s="245"/>
      <c r="T1188" s="246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47" t="s">
        <v>145</v>
      </c>
      <c r="AU1188" s="247" t="s">
        <v>143</v>
      </c>
      <c r="AV1188" s="14" t="s">
        <v>143</v>
      </c>
      <c r="AW1188" s="14" t="s">
        <v>30</v>
      </c>
      <c r="AX1188" s="14" t="s">
        <v>73</v>
      </c>
      <c r="AY1188" s="247" t="s">
        <v>135</v>
      </c>
    </row>
    <row r="1189" s="15" customFormat="1">
      <c r="A1189" s="15"/>
      <c r="B1189" s="248"/>
      <c r="C1189" s="249"/>
      <c r="D1189" s="228" t="s">
        <v>145</v>
      </c>
      <c r="E1189" s="250" t="s">
        <v>1</v>
      </c>
      <c r="F1189" s="251" t="s">
        <v>148</v>
      </c>
      <c r="G1189" s="249"/>
      <c r="H1189" s="252">
        <v>3.4210000000000003</v>
      </c>
      <c r="I1189" s="253"/>
      <c r="J1189" s="249"/>
      <c r="K1189" s="249"/>
      <c r="L1189" s="254"/>
      <c r="M1189" s="255"/>
      <c r="N1189" s="256"/>
      <c r="O1189" s="256"/>
      <c r="P1189" s="256"/>
      <c r="Q1189" s="256"/>
      <c r="R1189" s="256"/>
      <c r="S1189" s="256"/>
      <c r="T1189" s="257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T1189" s="258" t="s">
        <v>145</v>
      </c>
      <c r="AU1189" s="258" t="s">
        <v>143</v>
      </c>
      <c r="AV1189" s="15" t="s">
        <v>142</v>
      </c>
      <c r="AW1189" s="15" t="s">
        <v>30</v>
      </c>
      <c r="AX1189" s="15" t="s">
        <v>78</v>
      </c>
      <c r="AY1189" s="258" t="s">
        <v>135</v>
      </c>
    </row>
    <row r="1190" s="2" customFormat="1" ht="37.8" customHeight="1">
      <c r="A1190" s="38"/>
      <c r="B1190" s="39"/>
      <c r="C1190" s="212" t="s">
        <v>1514</v>
      </c>
      <c r="D1190" s="212" t="s">
        <v>138</v>
      </c>
      <c r="E1190" s="213" t="s">
        <v>1515</v>
      </c>
      <c r="F1190" s="214" t="s">
        <v>1516</v>
      </c>
      <c r="G1190" s="215" t="s">
        <v>162</v>
      </c>
      <c r="H1190" s="216">
        <v>3.4209999999999998</v>
      </c>
      <c r="I1190" s="217"/>
      <c r="J1190" s="218">
        <f>ROUND(I1190*H1190,2)</f>
        <v>0</v>
      </c>
      <c r="K1190" s="219"/>
      <c r="L1190" s="44"/>
      <c r="M1190" s="220" t="s">
        <v>1</v>
      </c>
      <c r="N1190" s="221" t="s">
        <v>39</v>
      </c>
      <c r="O1190" s="91"/>
      <c r="P1190" s="222">
        <f>O1190*H1190</f>
        <v>0</v>
      </c>
      <c r="Q1190" s="222">
        <v>0.0089999999999999993</v>
      </c>
      <c r="R1190" s="222">
        <f>Q1190*H1190</f>
        <v>0.030788999999999997</v>
      </c>
      <c r="S1190" s="222">
        <v>0</v>
      </c>
      <c r="T1190" s="223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224" t="s">
        <v>253</v>
      </c>
      <c r="AT1190" s="224" t="s">
        <v>138</v>
      </c>
      <c r="AU1190" s="224" t="s">
        <v>143</v>
      </c>
      <c r="AY1190" s="17" t="s">
        <v>135</v>
      </c>
      <c r="BE1190" s="225">
        <f>IF(N1190="základní",J1190,0)</f>
        <v>0</v>
      </c>
      <c r="BF1190" s="225">
        <f>IF(N1190="snížená",J1190,0)</f>
        <v>0</v>
      </c>
      <c r="BG1190" s="225">
        <f>IF(N1190="zákl. přenesená",J1190,0)</f>
        <v>0</v>
      </c>
      <c r="BH1190" s="225">
        <f>IF(N1190="sníž. přenesená",J1190,0)</f>
        <v>0</v>
      </c>
      <c r="BI1190" s="225">
        <f>IF(N1190="nulová",J1190,0)</f>
        <v>0</v>
      </c>
      <c r="BJ1190" s="17" t="s">
        <v>143</v>
      </c>
      <c r="BK1190" s="225">
        <f>ROUND(I1190*H1190,2)</f>
        <v>0</v>
      </c>
      <c r="BL1190" s="17" t="s">
        <v>253</v>
      </c>
      <c r="BM1190" s="224" t="s">
        <v>1517</v>
      </c>
    </row>
    <row r="1191" s="13" customFormat="1">
      <c r="A1191" s="13"/>
      <c r="B1191" s="226"/>
      <c r="C1191" s="227"/>
      <c r="D1191" s="228" t="s">
        <v>145</v>
      </c>
      <c r="E1191" s="229" t="s">
        <v>1</v>
      </c>
      <c r="F1191" s="230" t="s">
        <v>185</v>
      </c>
      <c r="G1191" s="227"/>
      <c r="H1191" s="229" t="s">
        <v>1</v>
      </c>
      <c r="I1191" s="231"/>
      <c r="J1191" s="227"/>
      <c r="K1191" s="227"/>
      <c r="L1191" s="232"/>
      <c r="M1191" s="233"/>
      <c r="N1191" s="234"/>
      <c r="O1191" s="234"/>
      <c r="P1191" s="234"/>
      <c r="Q1191" s="234"/>
      <c r="R1191" s="234"/>
      <c r="S1191" s="234"/>
      <c r="T1191" s="235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6" t="s">
        <v>145</v>
      </c>
      <c r="AU1191" s="236" t="s">
        <v>143</v>
      </c>
      <c r="AV1191" s="13" t="s">
        <v>78</v>
      </c>
      <c r="AW1191" s="13" t="s">
        <v>30</v>
      </c>
      <c r="AX1191" s="13" t="s">
        <v>73</v>
      </c>
      <c r="AY1191" s="236" t="s">
        <v>135</v>
      </c>
    </row>
    <row r="1192" s="14" customFormat="1">
      <c r="A1192" s="14"/>
      <c r="B1192" s="237"/>
      <c r="C1192" s="238"/>
      <c r="D1192" s="228" t="s">
        <v>145</v>
      </c>
      <c r="E1192" s="239" t="s">
        <v>1</v>
      </c>
      <c r="F1192" s="240" t="s">
        <v>186</v>
      </c>
      <c r="G1192" s="238"/>
      <c r="H1192" s="241">
        <v>0.96999999999999997</v>
      </c>
      <c r="I1192" s="242"/>
      <c r="J1192" s="238"/>
      <c r="K1192" s="238"/>
      <c r="L1192" s="243"/>
      <c r="M1192" s="244"/>
      <c r="N1192" s="245"/>
      <c r="O1192" s="245"/>
      <c r="P1192" s="245"/>
      <c r="Q1192" s="245"/>
      <c r="R1192" s="245"/>
      <c r="S1192" s="245"/>
      <c r="T1192" s="246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47" t="s">
        <v>145</v>
      </c>
      <c r="AU1192" s="247" t="s">
        <v>143</v>
      </c>
      <c r="AV1192" s="14" t="s">
        <v>143</v>
      </c>
      <c r="AW1192" s="14" t="s">
        <v>30</v>
      </c>
      <c r="AX1192" s="14" t="s">
        <v>73</v>
      </c>
      <c r="AY1192" s="247" t="s">
        <v>135</v>
      </c>
    </row>
    <row r="1193" s="13" customFormat="1">
      <c r="A1193" s="13"/>
      <c r="B1193" s="226"/>
      <c r="C1193" s="227"/>
      <c r="D1193" s="228" t="s">
        <v>145</v>
      </c>
      <c r="E1193" s="229" t="s">
        <v>1</v>
      </c>
      <c r="F1193" s="230" t="s">
        <v>187</v>
      </c>
      <c r="G1193" s="227"/>
      <c r="H1193" s="229" t="s">
        <v>1</v>
      </c>
      <c r="I1193" s="231"/>
      <c r="J1193" s="227"/>
      <c r="K1193" s="227"/>
      <c r="L1193" s="232"/>
      <c r="M1193" s="233"/>
      <c r="N1193" s="234"/>
      <c r="O1193" s="234"/>
      <c r="P1193" s="234"/>
      <c r="Q1193" s="234"/>
      <c r="R1193" s="234"/>
      <c r="S1193" s="234"/>
      <c r="T1193" s="235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6" t="s">
        <v>145</v>
      </c>
      <c r="AU1193" s="236" t="s">
        <v>143</v>
      </c>
      <c r="AV1193" s="13" t="s">
        <v>78</v>
      </c>
      <c r="AW1193" s="13" t="s">
        <v>30</v>
      </c>
      <c r="AX1193" s="13" t="s">
        <v>73</v>
      </c>
      <c r="AY1193" s="236" t="s">
        <v>135</v>
      </c>
    </row>
    <row r="1194" s="14" customFormat="1">
      <c r="A1194" s="14"/>
      <c r="B1194" s="237"/>
      <c r="C1194" s="238"/>
      <c r="D1194" s="228" t="s">
        <v>145</v>
      </c>
      <c r="E1194" s="239" t="s">
        <v>1</v>
      </c>
      <c r="F1194" s="240" t="s">
        <v>188</v>
      </c>
      <c r="G1194" s="238"/>
      <c r="H1194" s="241">
        <v>2.4510000000000001</v>
      </c>
      <c r="I1194" s="242"/>
      <c r="J1194" s="238"/>
      <c r="K1194" s="238"/>
      <c r="L1194" s="243"/>
      <c r="M1194" s="244"/>
      <c r="N1194" s="245"/>
      <c r="O1194" s="245"/>
      <c r="P1194" s="245"/>
      <c r="Q1194" s="245"/>
      <c r="R1194" s="245"/>
      <c r="S1194" s="245"/>
      <c r="T1194" s="246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47" t="s">
        <v>145</v>
      </c>
      <c r="AU1194" s="247" t="s">
        <v>143</v>
      </c>
      <c r="AV1194" s="14" t="s">
        <v>143</v>
      </c>
      <c r="AW1194" s="14" t="s">
        <v>30</v>
      </c>
      <c r="AX1194" s="14" t="s">
        <v>73</v>
      </c>
      <c r="AY1194" s="247" t="s">
        <v>135</v>
      </c>
    </row>
    <row r="1195" s="15" customFormat="1">
      <c r="A1195" s="15"/>
      <c r="B1195" s="248"/>
      <c r="C1195" s="249"/>
      <c r="D1195" s="228" t="s">
        <v>145</v>
      </c>
      <c r="E1195" s="250" t="s">
        <v>1</v>
      </c>
      <c r="F1195" s="251" t="s">
        <v>148</v>
      </c>
      <c r="G1195" s="249"/>
      <c r="H1195" s="252">
        <v>3.4210000000000003</v>
      </c>
      <c r="I1195" s="253"/>
      <c r="J1195" s="249"/>
      <c r="K1195" s="249"/>
      <c r="L1195" s="254"/>
      <c r="M1195" s="255"/>
      <c r="N1195" s="256"/>
      <c r="O1195" s="256"/>
      <c r="P1195" s="256"/>
      <c r="Q1195" s="256"/>
      <c r="R1195" s="256"/>
      <c r="S1195" s="256"/>
      <c r="T1195" s="257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T1195" s="258" t="s">
        <v>145</v>
      </c>
      <c r="AU1195" s="258" t="s">
        <v>143</v>
      </c>
      <c r="AV1195" s="15" t="s">
        <v>142</v>
      </c>
      <c r="AW1195" s="15" t="s">
        <v>30</v>
      </c>
      <c r="AX1195" s="15" t="s">
        <v>78</v>
      </c>
      <c r="AY1195" s="258" t="s">
        <v>135</v>
      </c>
    </row>
    <row r="1196" s="2" customFormat="1" ht="24.15" customHeight="1">
      <c r="A1196" s="38"/>
      <c r="B1196" s="39"/>
      <c r="C1196" s="259" t="s">
        <v>1518</v>
      </c>
      <c r="D1196" s="259" t="s">
        <v>149</v>
      </c>
      <c r="E1196" s="260" t="s">
        <v>1519</v>
      </c>
      <c r="F1196" s="261" t="s">
        <v>1520</v>
      </c>
      <c r="G1196" s="262" t="s">
        <v>162</v>
      </c>
      <c r="H1196" s="263">
        <v>4.7889999999999997</v>
      </c>
      <c r="I1196" s="264"/>
      <c r="J1196" s="265">
        <f>ROUND(I1196*H1196,2)</f>
        <v>0</v>
      </c>
      <c r="K1196" s="266"/>
      <c r="L1196" s="267"/>
      <c r="M1196" s="268" t="s">
        <v>1</v>
      </c>
      <c r="N1196" s="269" t="s">
        <v>39</v>
      </c>
      <c r="O1196" s="91"/>
      <c r="P1196" s="222">
        <f>O1196*H1196</f>
        <v>0</v>
      </c>
      <c r="Q1196" s="222">
        <v>0.023699999999999999</v>
      </c>
      <c r="R1196" s="222">
        <f>Q1196*H1196</f>
        <v>0.11349929999999998</v>
      </c>
      <c r="S1196" s="222">
        <v>0</v>
      </c>
      <c r="T1196" s="223">
        <f>S1196*H1196</f>
        <v>0</v>
      </c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224" t="s">
        <v>152</v>
      </c>
      <c r="AT1196" s="224" t="s">
        <v>149</v>
      </c>
      <c r="AU1196" s="224" t="s">
        <v>143</v>
      </c>
      <c r="AY1196" s="17" t="s">
        <v>135</v>
      </c>
      <c r="BE1196" s="225">
        <f>IF(N1196="základní",J1196,0)</f>
        <v>0</v>
      </c>
      <c r="BF1196" s="225">
        <f>IF(N1196="snížená",J1196,0)</f>
        <v>0</v>
      </c>
      <c r="BG1196" s="225">
        <f>IF(N1196="zákl. přenesená",J1196,0)</f>
        <v>0</v>
      </c>
      <c r="BH1196" s="225">
        <f>IF(N1196="sníž. přenesená",J1196,0)</f>
        <v>0</v>
      </c>
      <c r="BI1196" s="225">
        <f>IF(N1196="nulová",J1196,0)</f>
        <v>0</v>
      </c>
      <c r="BJ1196" s="17" t="s">
        <v>143</v>
      </c>
      <c r="BK1196" s="225">
        <f>ROUND(I1196*H1196,2)</f>
        <v>0</v>
      </c>
      <c r="BL1196" s="17" t="s">
        <v>142</v>
      </c>
      <c r="BM1196" s="224" t="s">
        <v>1521</v>
      </c>
    </row>
    <row r="1197" s="13" customFormat="1">
      <c r="A1197" s="13"/>
      <c r="B1197" s="226"/>
      <c r="C1197" s="227"/>
      <c r="D1197" s="228" t="s">
        <v>145</v>
      </c>
      <c r="E1197" s="229" t="s">
        <v>1</v>
      </c>
      <c r="F1197" s="230" t="s">
        <v>1522</v>
      </c>
      <c r="G1197" s="227"/>
      <c r="H1197" s="229" t="s">
        <v>1</v>
      </c>
      <c r="I1197" s="231"/>
      <c r="J1197" s="227"/>
      <c r="K1197" s="227"/>
      <c r="L1197" s="232"/>
      <c r="M1197" s="233"/>
      <c r="N1197" s="234"/>
      <c r="O1197" s="234"/>
      <c r="P1197" s="234"/>
      <c r="Q1197" s="234"/>
      <c r="R1197" s="234"/>
      <c r="S1197" s="234"/>
      <c r="T1197" s="235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6" t="s">
        <v>145</v>
      </c>
      <c r="AU1197" s="236" t="s">
        <v>143</v>
      </c>
      <c r="AV1197" s="13" t="s">
        <v>78</v>
      </c>
      <c r="AW1197" s="13" t="s">
        <v>30</v>
      </c>
      <c r="AX1197" s="13" t="s">
        <v>73</v>
      </c>
      <c r="AY1197" s="236" t="s">
        <v>135</v>
      </c>
    </row>
    <row r="1198" s="14" customFormat="1">
      <c r="A1198" s="14"/>
      <c r="B1198" s="237"/>
      <c r="C1198" s="238"/>
      <c r="D1198" s="228" t="s">
        <v>145</v>
      </c>
      <c r="E1198" s="239" t="s">
        <v>1</v>
      </c>
      <c r="F1198" s="240" t="s">
        <v>1523</v>
      </c>
      <c r="G1198" s="238"/>
      <c r="H1198" s="241">
        <v>4.7889999999999997</v>
      </c>
      <c r="I1198" s="242"/>
      <c r="J1198" s="238"/>
      <c r="K1198" s="238"/>
      <c r="L1198" s="243"/>
      <c r="M1198" s="244"/>
      <c r="N1198" s="245"/>
      <c r="O1198" s="245"/>
      <c r="P1198" s="245"/>
      <c r="Q1198" s="245"/>
      <c r="R1198" s="245"/>
      <c r="S1198" s="245"/>
      <c r="T1198" s="246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7" t="s">
        <v>145</v>
      </c>
      <c r="AU1198" s="247" t="s">
        <v>143</v>
      </c>
      <c r="AV1198" s="14" t="s">
        <v>143</v>
      </c>
      <c r="AW1198" s="14" t="s">
        <v>30</v>
      </c>
      <c r="AX1198" s="14" t="s">
        <v>73</v>
      </c>
      <c r="AY1198" s="247" t="s">
        <v>135</v>
      </c>
    </row>
    <row r="1199" s="15" customFormat="1">
      <c r="A1199" s="15"/>
      <c r="B1199" s="248"/>
      <c r="C1199" s="249"/>
      <c r="D1199" s="228" t="s">
        <v>145</v>
      </c>
      <c r="E1199" s="250" t="s">
        <v>1</v>
      </c>
      <c r="F1199" s="251" t="s">
        <v>148</v>
      </c>
      <c r="G1199" s="249"/>
      <c r="H1199" s="252">
        <v>4.7889999999999997</v>
      </c>
      <c r="I1199" s="253"/>
      <c r="J1199" s="249"/>
      <c r="K1199" s="249"/>
      <c r="L1199" s="254"/>
      <c r="M1199" s="255"/>
      <c r="N1199" s="256"/>
      <c r="O1199" s="256"/>
      <c r="P1199" s="256"/>
      <c r="Q1199" s="256"/>
      <c r="R1199" s="256"/>
      <c r="S1199" s="256"/>
      <c r="T1199" s="257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T1199" s="258" t="s">
        <v>145</v>
      </c>
      <c r="AU1199" s="258" t="s">
        <v>143</v>
      </c>
      <c r="AV1199" s="15" t="s">
        <v>142</v>
      </c>
      <c r="AW1199" s="15" t="s">
        <v>30</v>
      </c>
      <c r="AX1199" s="15" t="s">
        <v>78</v>
      </c>
      <c r="AY1199" s="258" t="s">
        <v>135</v>
      </c>
    </row>
    <row r="1200" s="2" customFormat="1" ht="24.15" customHeight="1">
      <c r="A1200" s="38"/>
      <c r="B1200" s="39"/>
      <c r="C1200" s="212" t="s">
        <v>1524</v>
      </c>
      <c r="D1200" s="212" t="s">
        <v>138</v>
      </c>
      <c r="E1200" s="213" t="s">
        <v>1525</v>
      </c>
      <c r="F1200" s="214" t="s">
        <v>1526</v>
      </c>
      <c r="G1200" s="215" t="s">
        <v>162</v>
      </c>
      <c r="H1200" s="216">
        <v>3.4209999999999998</v>
      </c>
      <c r="I1200" s="217"/>
      <c r="J1200" s="218">
        <f>ROUND(I1200*H1200,2)</f>
        <v>0</v>
      </c>
      <c r="K1200" s="219"/>
      <c r="L1200" s="44"/>
      <c r="M1200" s="220" t="s">
        <v>1</v>
      </c>
      <c r="N1200" s="221" t="s">
        <v>39</v>
      </c>
      <c r="O1200" s="91"/>
      <c r="P1200" s="222">
        <f>O1200*H1200</f>
        <v>0</v>
      </c>
      <c r="Q1200" s="222">
        <v>0</v>
      </c>
      <c r="R1200" s="222">
        <f>Q1200*H1200</f>
        <v>0</v>
      </c>
      <c r="S1200" s="222">
        <v>0</v>
      </c>
      <c r="T1200" s="223">
        <f>S1200*H1200</f>
        <v>0</v>
      </c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R1200" s="224" t="s">
        <v>253</v>
      </c>
      <c r="AT1200" s="224" t="s">
        <v>138</v>
      </c>
      <c r="AU1200" s="224" t="s">
        <v>143</v>
      </c>
      <c r="AY1200" s="17" t="s">
        <v>135</v>
      </c>
      <c r="BE1200" s="225">
        <f>IF(N1200="základní",J1200,0)</f>
        <v>0</v>
      </c>
      <c r="BF1200" s="225">
        <f>IF(N1200="snížená",J1200,0)</f>
        <v>0</v>
      </c>
      <c r="BG1200" s="225">
        <f>IF(N1200="zákl. přenesená",J1200,0)</f>
        <v>0</v>
      </c>
      <c r="BH1200" s="225">
        <f>IF(N1200="sníž. přenesená",J1200,0)</f>
        <v>0</v>
      </c>
      <c r="BI1200" s="225">
        <f>IF(N1200="nulová",J1200,0)</f>
        <v>0</v>
      </c>
      <c r="BJ1200" s="17" t="s">
        <v>143</v>
      </c>
      <c r="BK1200" s="225">
        <f>ROUND(I1200*H1200,2)</f>
        <v>0</v>
      </c>
      <c r="BL1200" s="17" t="s">
        <v>253</v>
      </c>
      <c r="BM1200" s="224" t="s">
        <v>1527</v>
      </c>
    </row>
    <row r="1201" s="13" customFormat="1">
      <c r="A1201" s="13"/>
      <c r="B1201" s="226"/>
      <c r="C1201" s="227"/>
      <c r="D1201" s="228" t="s">
        <v>145</v>
      </c>
      <c r="E1201" s="229" t="s">
        <v>1</v>
      </c>
      <c r="F1201" s="230" t="s">
        <v>185</v>
      </c>
      <c r="G1201" s="227"/>
      <c r="H1201" s="229" t="s">
        <v>1</v>
      </c>
      <c r="I1201" s="231"/>
      <c r="J1201" s="227"/>
      <c r="K1201" s="227"/>
      <c r="L1201" s="232"/>
      <c r="M1201" s="233"/>
      <c r="N1201" s="234"/>
      <c r="O1201" s="234"/>
      <c r="P1201" s="234"/>
      <c r="Q1201" s="234"/>
      <c r="R1201" s="234"/>
      <c r="S1201" s="234"/>
      <c r="T1201" s="235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6" t="s">
        <v>145</v>
      </c>
      <c r="AU1201" s="236" t="s">
        <v>143</v>
      </c>
      <c r="AV1201" s="13" t="s">
        <v>78</v>
      </c>
      <c r="AW1201" s="13" t="s">
        <v>30</v>
      </c>
      <c r="AX1201" s="13" t="s">
        <v>73</v>
      </c>
      <c r="AY1201" s="236" t="s">
        <v>135</v>
      </c>
    </row>
    <row r="1202" s="14" customFormat="1">
      <c r="A1202" s="14"/>
      <c r="B1202" s="237"/>
      <c r="C1202" s="238"/>
      <c r="D1202" s="228" t="s">
        <v>145</v>
      </c>
      <c r="E1202" s="239" t="s">
        <v>1</v>
      </c>
      <c r="F1202" s="240" t="s">
        <v>186</v>
      </c>
      <c r="G1202" s="238"/>
      <c r="H1202" s="241">
        <v>0.96999999999999997</v>
      </c>
      <c r="I1202" s="242"/>
      <c r="J1202" s="238"/>
      <c r="K1202" s="238"/>
      <c r="L1202" s="243"/>
      <c r="M1202" s="244"/>
      <c r="N1202" s="245"/>
      <c r="O1202" s="245"/>
      <c r="P1202" s="245"/>
      <c r="Q1202" s="245"/>
      <c r="R1202" s="245"/>
      <c r="S1202" s="245"/>
      <c r="T1202" s="246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47" t="s">
        <v>145</v>
      </c>
      <c r="AU1202" s="247" t="s">
        <v>143</v>
      </c>
      <c r="AV1202" s="14" t="s">
        <v>143</v>
      </c>
      <c r="AW1202" s="14" t="s">
        <v>30</v>
      </c>
      <c r="AX1202" s="14" t="s">
        <v>73</v>
      </c>
      <c r="AY1202" s="247" t="s">
        <v>135</v>
      </c>
    </row>
    <row r="1203" s="13" customFormat="1">
      <c r="A1203" s="13"/>
      <c r="B1203" s="226"/>
      <c r="C1203" s="227"/>
      <c r="D1203" s="228" t="s">
        <v>145</v>
      </c>
      <c r="E1203" s="229" t="s">
        <v>1</v>
      </c>
      <c r="F1203" s="230" t="s">
        <v>187</v>
      </c>
      <c r="G1203" s="227"/>
      <c r="H1203" s="229" t="s">
        <v>1</v>
      </c>
      <c r="I1203" s="231"/>
      <c r="J1203" s="227"/>
      <c r="K1203" s="227"/>
      <c r="L1203" s="232"/>
      <c r="M1203" s="233"/>
      <c r="N1203" s="234"/>
      <c r="O1203" s="234"/>
      <c r="P1203" s="234"/>
      <c r="Q1203" s="234"/>
      <c r="R1203" s="234"/>
      <c r="S1203" s="234"/>
      <c r="T1203" s="235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6" t="s">
        <v>145</v>
      </c>
      <c r="AU1203" s="236" t="s">
        <v>143</v>
      </c>
      <c r="AV1203" s="13" t="s">
        <v>78</v>
      </c>
      <c r="AW1203" s="13" t="s">
        <v>30</v>
      </c>
      <c r="AX1203" s="13" t="s">
        <v>73</v>
      </c>
      <c r="AY1203" s="236" t="s">
        <v>135</v>
      </c>
    </row>
    <row r="1204" s="14" customFormat="1">
      <c r="A1204" s="14"/>
      <c r="B1204" s="237"/>
      <c r="C1204" s="238"/>
      <c r="D1204" s="228" t="s">
        <v>145</v>
      </c>
      <c r="E1204" s="239" t="s">
        <v>1</v>
      </c>
      <c r="F1204" s="240" t="s">
        <v>188</v>
      </c>
      <c r="G1204" s="238"/>
      <c r="H1204" s="241">
        <v>2.4510000000000001</v>
      </c>
      <c r="I1204" s="242"/>
      <c r="J1204" s="238"/>
      <c r="K1204" s="238"/>
      <c r="L1204" s="243"/>
      <c r="M1204" s="244"/>
      <c r="N1204" s="245"/>
      <c r="O1204" s="245"/>
      <c r="P1204" s="245"/>
      <c r="Q1204" s="245"/>
      <c r="R1204" s="245"/>
      <c r="S1204" s="245"/>
      <c r="T1204" s="246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7" t="s">
        <v>145</v>
      </c>
      <c r="AU1204" s="247" t="s">
        <v>143</v>
      </c>
      <c r="AV1204" s="14" t="s">
        <v>143</v>
      </c>
      <c r="AW1204" s="14" t="s">
        <v>30</v>
      </c>
      <c r="AX1204" s="14" t="s">
        <v>73</v>
      </c>
      <c r="AY1204" s="247" t="s">
        <v>135</v>
      </c>
    </row>
    <row r="1205" s="15" customFormat="1">
      <c r="A1205" s="15"/>
      <c r="B1205" s="248"/>
      <c r="C1205" s="249"/>
      <c r="D1205" s="228" t="s">
        <v>145</v>
      </c>
      <c r="E1205" s="250" t="s">
        <v>1</v>
      </c>
      <c r="F1205" s="251" t="s">
        <v>148</v>
      </c>
      <c r="G1205" s="249"/>
      <c r="H1205" s="252">
        <v>3.4210000000000003</v>
      </c>
      <c r="I1205" s="253"/>
      <c r="J1205" s="249"/>
      <c r="K1205" s="249"/>
      <c r="L1205" s="254"/>
      <c r="M1205" s="255"/>
      <c r="N1205" s="256"/>
      <c r="O1205" s="256"/>
      <c r="P1205" s="256"/>
      <c r="Q1205" s="256"/>
      <c r="R1205" s="256"/>
      <c r="S1205" s="256"/>
      <c r="T1205" s="257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58" t="s">
        <v>145</v>
      </c>
      <c r="AU1205" s="258" t="s">
        <v>143</v>
      </c>
      <c r="AV1205" s="15" t="s">
        <v>142</v>
      </c>
      <c r="AW1205" s="15" t="s">
        <v>30</v>
      </c>
      <c r="AX1205" s="15" t="s">
        <v>78</v>
      </c>
      <c r="AY1205" s="258" t="s">
        <v>135</v>
      </c>
    </row>
    <row r="1206" s="2" customFormat="1" ht="16.5" customHeight="1">
      <c r="A1206" s="38"/>
      <c r="B1206" s="39"/>
      <c r="C1206" s="212" t="s">
        <v>1528</v>
      </c>
      <c r="D1206" s="212" t="s">
        <v>138</v>
      </c>
      <c r="E1206" s="213" t="s">
        <v>1529</v>
      </c>
      <c r="F1206" s="214" t="s">
        <v>1530</v>
      </c>
      <c r="G1206" s="215" t="s">
        <v>328</v>
      </c>
      <c r="H1206" s="216">
        <v>10.346</v>
      </c>
      <c r="I1206" s="217"/>
      <c r="J1206" s="218">
        <f>ROUND(I1206*H1206,2)</f>
        <v>0</v>
      </c>
      <c r="K1206" s="219"/>
      <c r="L1206" s="44"/>
      <c r="M1206" s="220" t="s">
        <v>1</v>
      </c>
      <c r="N1206" s="221" t="s">
        <v>39</v>
      </c>
      <c r="O1206" s="91"/>
      <c r="P1206" s="222">
        <f>O1206*H1206</f>
        <v>0</v>
      </c>
      <c r="Q1206" s="222">
        <v>3.0000000000000001E-05</v>
      </c>
      <c r="R1206" s="222">
        <f>Q1206*H1206</f>
        <v>0.00031038000000000002</v>
      </c>
      <c r="S1206" s="222">
        <v>0</v>
      </c>
      <c r="T1206" s="223">
        <f>S1206*H1206</f>
        <v>0</v>
      </c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R1206" s="224" t="s">
        <v>253</v>
      </c>
      <c r="AT1206" s="224" t="s">
        <v>138</v>
      </c>
      <c r="AU1206" s="224" t="s">
        <v>143</v>
      </c>
      <c r="AY1206" s="17" t="s">
        <v>135</v>
      </c>
      <c r="BE1206" s="225">
        <f>IF(N1206="základní",J1206,0)</f>
        <v>0</v>
      </c>
      <c r="BF1206" s="225">
        <f>IF(N1206="snížená",J1206,0)</f>
        <v>0</v>
      </c>
      <c r="BG1206" s="225">
        <f>IF(N1206="zákl. přenesená",J1206,0)</f>
        <v>0</v>
      </c>
      <c r="BH1206" s="225">
        <f>IF(N1206="sníž. přenesená",J1206,0)</f>
        <v>0</v>
      </c>
      <c r="BI1206" s="225">
        <f>IF(N1206="nulová",J1206,0)</f>
        <v>0</v>
      </c>
      <c r="BJ1206" s="17" t="s">
        <v>143</v>
      </c>
      <c r="BK1206" s="225">
        <f>ROUND(I1206*H1206,2)</f>
        <v>0</v>
      </c>
      <c r="BL1206" s="17" t="s">
        <v>253</v>
      </c>
      <c r="BM1206" s="224" t="s">
        <v>1531</v>
      </c>
    </row>
    <row r="1207" s="13" customFormat="1">
      <c r="A1207" s="13"/>
      <c r="B1207" s="226"/>
      <c r="C1207" s="227"/>
      <c r="D1207" s="228" t="s">
        <v>145</v>
      </c>
      <c r="E1207" s="229" t="s">
        <v>1</v>
      </c>
      <c r="F1207" s="230" t="s">
        <v>1532</v>
      </c>
      <c r="G1207" s="227"/>
      <c r="H1207" s="229" t="s">
        <v>1</v>
      </c>
      <c r="I1207" s="231"/>
      <c r="J1207" s="227"/>
      <c r="K1207" s="227"/>
      <c r="L1207" s="232"/>
      <c r="M1207" s="233"/>
      <c r="N1207" s="234"/>
      <c r="O1207" s="234"/>
      <c r="P1207" s="234"/>
      <c r="Q1207" s="234"/>
      <c r="R1207" s="234"/>
      <c r="S1207" s="234"/>
      <c r="T1207" s="235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6" t="s">
        <v>145</v>
      </c>
      <c r="AU1207" s="236" t="s">
        <v>143</v>
      </c>
      <c r="AV1207" s="13" t="s">
        <v>78</v>
      </c>
      <c r="AW1207" s="13" t="s">
        <v>30</v>
      </c>
      <c r="AX1207" s="13" t="s">
        <v>73</v>
      </c>
      <c r="AY1207" s="236" t="s">
        <v>135</v>
      </c>
    </row>
    <row r="1208" s="13" customFormat="1">
      <c r="A1208" s="13"/>
      <c r="B1208" s="226"/>
      <c r="C1208" s="227"/>
      <c r="D1208" s="228" t="s">
        <v>145</v>
      </c>
      <c r="E1208" s="229" t="s">
        <v>1</v>
      </c>
      <c r="F1208" s="230" t="s">
        <v>185</v>
      </c>
      <c r="G1208" s="227"/>
      <c r="H1208" s="229" t="s">
        <v>1</v>
      </c>
      <c r="I1208" s="231"/>
      <c r="J1208" s="227"/>
      <c r="K1208" s="227"/>
      <c r="L1208" s="232"/>
      <c r="M1208" s="233"/>
      <c r="N1208" s="234"/>
      <c r="O1208" s="234"/>
      <c r="P1208" s="234"/>
      <c r="Q1208" s="234"/>
      <c r="R1208" s="234"/>
      <c r="S1208" s="234"/>
      <c r="T1208" s="235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6" t="s">
        <v>145</v>
      </c>
      <c r="AU1208" s="236" t="s">
        <v>143</v>
      </c>
      <c r="AV1208" s="13" t="s">
        <v>78</v>
      </c>
      <c r="AW1208" s="13" t="s">
        <v>30</v>
      </c>
      <c r="AX1208" s="13" t="s">
        <v>73</v>
      </c>
      <c r="AY1208" s="236" t="s">
        <v>135</v>
      </c>
    </row>
    <row r="1209" s="14" customFormat="1">
      <c r="A1209" s="14"/>
      <c r="B1209" s="237"/>
      <c r="C1209" s="238"/>
      <c r="D1209" s="228" t="s">
        <v>145</v>
      </c>
      <c r="E1209" s="239" t="s">
        <v>1</v>
      </c>
      <c r="F1209" s="240" t="s">
        <v>1533</v>
      </c>
      <c r="G1209" s="238"/>
      <c r="H1209" s="241">
        <v>3.976</v>
      </c>
      <c r="I1209" s="242"/>
      <c r="J1209" s="238"/>
      <c r="K1209" s="238"/>
      <c r="L1209" s="243"/>
      <c r="M1209" s="244"/>
      <c r="N1209" s="245"/>
      <c r="O1209" s="245"/>
      <c r="P1209" s="245"/>
      <c r="Q1209" s="245"/>
      <c r="R1209" s="245"/>
      <c r="S1209" s="245"/>
      <c r="T1209" s="246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47" t="s">
        <v>145</v>
      </c>
      <c r="AU1209" s="247" t="s">
        <v>143</v>
      </c>
      <c r="AV1209" s="14" t="s">
        <v>143</v>
      </c>
      <c r="AW1209" s="14" t="s">
        <v>30</v>
      </c>
      <c r="AX1209" s="14" t="s">
        <v>73</v>
      </c>
      <c r="AY1209" s="247" t="s">
        <v>135</v>
      </c>
    </row>
    <row r="1210" s="13" customFormat="1">
      <c r="A1210" s="13"/>
      <c r="B1210" s="226"/>
      <c r="C1210" s="227"/>
      <c r="D1210" s="228" t="s">
        <v>145</v>
      </c>
      <c r="E1210" s="229" t="s">
        <v>1</v>
      </c>
      <c r="F1210" s="230" t="s">
        <v>187</v>
      </c>
      <c r="G1210" s="227"/>
      <c r="H1210" s="229" t="s">
        <v>1</v>
      </c>
      <c r="I1210" s="231"/>
      <c r="J1210" s="227"/>
      <c r="K1210" s="227"/>
      <c r="L1210" s="232"/>
      <c r="M1210" s="233"/>
      <c r="N1210" s="234"/>
      <c r="O1210" s="234"/>
      <c r="P1210" s="234"/>
      <c r="Q1210" s="234"/>
      <c r="R1210" s="234"/>
      <c r="S1210" s="234"/>
      <c r="T1210" s="235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6" t="s">
        <v>145</v>
      </c>
      <c r="AU1210" s="236" t="s">
        <v>143</v>
      </c>
      <c r="AV1210" s="13" t="s">
        <v>78</v>
      </c>
      <c r="AW1210" s="13" t="s">
        <v>30</v>
      </c>
      <c r="AX1210" s="13" t="s">
        <v>73</v>
      </c>
      <c r="AY1210" s="236" t="s">
        <v>135</v>
      </c>
    </row>
    <row r="1211" s="14" customFormat="1">
      <c r="A1211" s="14"/>
      <c r="B1211" s="237"/>
      <c r="C1211" s="238"/>
      <c r="D1211" s="228" t="s">
        <v>145</v>
      </c>
      <c r="E1211" s="239" t="s">
        <v>1</v>
      </c>
      <c r="F1211" s="240" t="s">
        <v>425</v>
      </c>
      <c r="G1211" s="238"/>
      <c r="H1211" s="241">
        <v>6.3700000000000001</v>
      </c>
      <c r="I1211" s="242"/>
      <c r="J1211" s="238"/>
      <c r="K1211" s="238"/>
      <c r="L1211" s="243"/>
      <c r="M1211" s="244"/>
      <c r="N1211" s="245"/>
      <c r="O1211" s="245"/>
      <c r="P1211" s="245"/>
      <c r="Q1211" s="245"/>
      <c r="R1211" s="245"/>
      <c r="S1211" s="245"/>
      <c r="T1211" s="246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47" t="s">
        <v>145</v>
      </c>
      <c r="AU1211" s="247" t="s">
        <v>143</v>
      </c>
      <c r="AV1211" s="14" t="s">
        <v>143</v>
      </c>
      <c r="AW1211" s="14" t="s">
        <v>30</v>
      </c>
      <c r="AX1211" s="14" t="s">
        <v>73</v>
      </c>
      <c r="AY1211" s="247" t="s">
        <v>135</v>
      </c>
    </row>
    <row r="1212" s="15" customFormat="1">
      <c r="A1212" s="15"/>
      <c r="B1212" s="248"/>
      <c r="C1212" s="249"/>
      <c r="D1212" s="228" t="s">
        <v>145</v>
      </c>
      <c r="E1212" s="250" t="s">
        <v>1</v>
      </c>
      <c r="F1212" s="251" t="s">
        <v>148</v>
      </c>
      <c r="G1212" s="249"/>
      <c r="H1212" s="252">
        <v>10.346</v>
      </c>
      <c r="I1212" s="253"/>
      <c r="J1212" s="249"/>
      <c r="K1212" s="249"/>
      <c r="L1212" s="254"/>
      <c r="M1212" s="255"/>
      <c r="N1212" s="256"/>
      <c r="O1212" s="256"/>
      <c r="P1212" s="256"/>
      <c r="Q1212" s="256"/>
      <c r="R1212" s="256"/>
      <c r="S1212" s="256"/>
      <c r="T1212" s="257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T1212" s="258" t="s">
        <v>145</v>
      </c>
      <c r="AU1212" s="258" t="s">
        <v>143</v>
      </c>
      <c r="AV1212" s="15" t="s">
        <v>142</v>
      </c>
      <c r="AW1212" s="15" t="s">
        <v>30</v>
      </c>
      <c r="AX1212" s="15" t="s">
        <v>78</v>
      </c>
      <c r="AY1212" s="258" t="s">
        <v>135</v>
      </c>
    </row>
    <row r="1213" s="2" customFormat="1" ht="24.15" customHeight="1">
      <c r="A1213" s="38"/>
      <c r="B1213" s="39"/>
      <c r="C1213" s="212" t="s">
        <v>1534</v>
      </c>
      <c r="D1213" s="212" t="s">
        <v>138</v>
      </c>
      <c r="E1213" s="213" t="s">
        <v>1535</v>
      </c>
      <c r="F1213" s="214" t="s">
        <v>1536</v>
      </c>
      <c r="G1213" s="215" t="s">
        <v>328</v>
      </c>
      <c r="H1213" s="216">
        <v>10.346</v>
      </c>
      <c r="I1213" s="217"/>
      <c r="J1213" s="218">
        <f>ROUND(I1213*H1213,2)</f>
        <v>0</v>
      </c>
      <c r="K1213" s="219"/>
      <c r="L1213" s="44"/>
      <c r="M1213" s="220" t="s">
        <v>1</v>
      </c>
      <c r="N1213" s="221" t="s">
        <v>39</v>
      </c>
      <c r="O1213" s="91"/>
      <c r="P1213" s="222">
        <f>O1213*H1213</f>
        <v>0</v>
      </c>
      <c r="Q1213" s="222">
        <v>2.0000000000000002E-05</v>
      </c>
      <c r="R1213" s="222">
        <f>Q1213*H1213</f>
        <v>0.00020692000000000003</v>
      </c>
      <c r="S1213" s="222">
        <v>0</v>
      </c>
      <c r="T1213" s="223">
        <f>S1213*H1213</f>
        <v>0</v>
      </c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4" t="s">
        <v>253</v>
      </c>
      <c r="AT1213" s="224" t="s">
        <v>138</v>
      </c>
      <c r="AU1213" s="224" t="s">
        <v>143</v>
      </c>
      <c r="AY1213" s="17" t="s">
        <v>135</v>
      </c>
      <c r="BE1213" s="225">
        <f>IF(N1213="základní",J1213,0)</f>
        <v>0</v>
      </c>
      <c r="BF1213" s="225">
        <f>IF(N1213="snížená",J1213,0)</f>
        <v>0</v>
      </c>
      <c r="BG1213" s="225">
        <f>IF(N1213="zákl. přenesená",J1213,0)</f>
        <v>0</v>
      </c>
      <c r="BH1213" s="225">
        <f>IF(N1213="sníž. přenesená",J1213,0)</f>
        <v>0</v>
      </c>
      <c r="BI1213" s="225">
        <f>IF(N1213="nulová",J1213,0)</f>
        <v>0</v>
      </c>
      <c r="BJ1213" s="17" t="s">
        <v>143</v>
      </c>
      <c r="BK1213" s="225">
        <f>ROUND(I1213*H1213,2)</f>
        <v>0</v>
      </c>
      <c r="BL1213" s="17" t="s">
        <v>253</v>
      </c>
      <c r="BM1213" s="224" t="s">
        <v>1537</v>
      </c>
    </row>
    <row r="1214" s="13" customFormat="1">
      <c r="A1214" s="13"/>
      <c r="B1214" s="226"/>
      <c r="C1214" s="227"/>
      <c r="D1214" s="228" t="s">
        <v>145</v>
      </c>
      <c r="E1214" s="229" t="s">
        <v>1</v>
      </c>
      <c r="F1214" s="230" t="s">
        <v>1532</v>
      </c>
      <c r="G1214" s="227"/>
      <c r="H1214" s="229" t="s">
        <v>1</v>
      </c>
      <c r="I1214" s="231"/>
      <c r="J1214" s="227"/>
      <c r="K1214" s="227"/>
      <c r="L1214" s="232"/>
      <c r="M1214" s="233"/>
      <c r="N1214" s="234"/>
      <c r="O1214" s="234"/>
      <c r="P1214" s="234"/>
      <c r="Q1214" s="234"/>
      <c r="R1214" s="234"/>
      <c r="S1214" s="234"/>
      <c r="T1214" s="235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6" t="s">
        <v>145</v>
      </c>
      <c r="AU1214" s="236" t="s">
        <v>143</v>
      </c>
      <c r="AV1214" s="13" t="s">
        <v>78</v>
      </c>
      <c r="AW1214" s="13" t="s">
        <v>30</v>
      </c>
      <c r="AX1214" s="13" t="s">
        <v>73</v>
      </c>
      <c r="AY1214" s="236" t="s">
        <v>135</v>
      </c>
    </row>
    <row r="1215" s="13" customFormat="1">
      <c r="A1215" s="13"/>
      <c r="B1215" s="226"/>
      <c r="C1215" s="227"/>
      <c r="D1215" s="228" t="s">
        <v>145</v>
      </c>
      <c r="E1215" s="229" t="s">
        <v>1</v>
      </c>
      <c r="F1215" s="230" t="s">
        <v>185</v>
      </c>
      <c r="G1215" s="227"/>
      <c r="H1215" s="229" t="s">
        <v>1</v>
      </c>
      <c r="I1215" s="231"/>
      <c r="J1215" s="227"/>
      <c r="K1215" s="227"/>
      <c r="L1215" s="232"/>
      <c r="M1215" s="233"/>
      <c r="N1215" s="234"/>
      <c r="O1215" s="234"/>
      <c r="P1215" s="234"/>
      <c r="Q1215" s="234"/>
      <c r="R1215" s="234"/>
      <c r="S1215" s="234"/>
      <c r="T1215" s="235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6" t="s">
        <v>145</v>
      </c>
      <c r="AU1215" s="236" t="s">
        <v>143</v>
      </c>
      <c r="AV1215" s="13" t="s">
        <v>78</v>
      </c>
      <c r="AW1215" s="13" t="s">
        <v>30</v>
      </c>
      <c r="AX1215" s="13" t="s">
        <v>73</v>
      </c>
      <c r="AY1215" s="236" t="s">
        <v>135</v>
      </c>
    </row>
    <row r="1216" s="14" customFormat="1">
      <c r="A1216" s="14"/>
      <c r="B1216" s="237"/>
      <c r="C1216" s="238"/>
      <c r="D1216" s="228" t="s">
        <v>145</v>
      </c>
      <c r="E1216" s="239" t="s">
        <v>1</v>
      </c>
      <c r="F1216" s="240" t="s">
        <v>1533</v>
      </c>
      <c r="G1216" s="238"/>
      <c r="H1216" s="241">
        <v>3.976</v>
      </c>
      <c r="I1216" s="242"/>
      <c r="J1216" s="238"/>
      <c r="K1216" s="238"/>
      <c r="L1216" s="243"/>
      <c r="M1216" s="244"/>
      <c r="N1216" s="245"/>
      <c r="O1216" s="245"/>
      <c r="P1216" s="245"/>
      <c r="Q1216" s="245"/>
      <c r="R1216" s="245"/>
      <c r="S1216" s="245"/>
      <c r="T1216" s="246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47" t="s">
        <v>145</v>
      </c>
      <c r="AU1216" s="247" t="s">
        <v>143</v>
      </c>
      <c r="AV1216" s="14" t="s">
        <v>143</v>
      </c>
      <c r="AW1216" s="14" t="s">
        <v>30</v>
      </c>
      <c r="AX1216" s="14" t="s">
        <v>73</v>
      </c>
      <c r="AY1216" s="247" t="s">
        <v>135</v>
      </c>
    </row>
    <row r="1217" s="13" customFormat="1">
      <c r="A1217" s="13"/>
      <c r="B1217" s="226"/>
      <c r="C1217" s="227"/>
      <c r="D1217" s="228" t="s">
        <v>145</v>
      </c>
      <c r="E1217" s="229" t="s">
        <v>1</v>
      </c>
      <c r="F1217" s="230" t="s">
        <v>187</v>
      </c>
      <c r="G1217" s="227"/>
      <c r="H1217" s="229" t="s">
        <v>1</v>
      </c>
      <c r="I1217" s="231"/>
      <c r="J1217" s="227"/>
      <c r="K1217" s="227"/>
      <c r="L1217" s="232"/>
      <c r="M1217" s="233"/>
      <c r="N1217" s="234"/>
      <c r="O1217" s="234"/>
      <c r="P1217" s="234"/>
      <c r="Q1217" s="234"/>
      <c r="R1217" s="234"/>
      <c r="S1217" s="234"/>
      <c r="T1217" s="235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36" t="s">
        <v>145</v>
      </c>
      <c r="AU1217" s="236" t="s">
        <v>143</v>
      </c>
      <c r="AV1217" s="13" t="s">
        <v>78</v>
      </c>
      <c r="AW1217" s="13" t="s">
        <v>30</v>
      </c>
      <c r="AX1217" s="13" t="s">
        <v>73</v>
      </c>
      <c r="AY1217" s="236" t="s">
        <v>135</v>
      </c>
    </row>
    <row r="1218" s="14" customFormat="1">
      <c r="A1218" s="14"/>
      <c r="B1218" s="237"/>
      <c r="C1218" s="238"/>
      <c r="D1218" s="228" t="s">
        <v>145</v>
      </c>
      <c r="E1218" s="239" t="s">
        <v>1</v>
      </c>
      <c r="F1218" s="240" t="s">
        <v>425</v>
      </c>
      <c r="G1218" s="238"/>
      <c r="H1218" s="241">
        <v>6.3700000000000001</v>
      </c>
      <c r="I1218" s="242"/>
      <c r="J1218" s="238"/>
      <c r="K1218" s="238"/>
      <c r="L1218" s="243"/>
      <c r="M1218" s="244"/>
      <c r="N1218" s="245"/>
      <c r="O1218" s="245"/>
      <c r="P1218" s="245"/>
      <c r="Q1218" s="245"/>
      <c r="R1218" s="245"/>
      <c r="S1218" s="245"/>
      <c r="T1218" s="246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47" t="s">
        <v>145</v>
      </c>
      <c r="AU1218" s="247" t="s">
        <v>143</v>
      </c>
      <c r="AV1218" s="14" t="s">
        <v>143</v>
      </c>
      <c r="AW1218" s="14" t="s">
        <v>30</v>
      </c>
      <c r="AX1218" s="14" t="s">
        <v>73</v>
      </c>
      <c r="AY1218" s="247" t="s">
        <v>135</v>
      </c>
    </row>
    <row r="1219" s="15" customFormat="1">
      <c r="A1219" s="15"/>
      <c r="B1219" s="248"/>
      <c r="C1219" s="249"/>
      <c r="D1219" s="228" t="s">
        <v>145</v>
      </c>
      <c r="E1219" s="250" t="s">
        <v>1</v>
      </c>
      <c r="F1219" s="251" t="s">
        <v>148</v>
      </c>
      <c r="G1219" s="249"/>
      <c r="H1219" s="252">
        <v>10.346</v>
      </c>
      <c r="I1219" s="253"/>
      <c r="J1219" s="249"/>
      <c r="K1219" s="249"/>
      <c r="L1219" s="254"/>
      <c r="M1219" s="255"/>
      <c r="N1219" s="256"/>
      <c r="O1219" s="256"/>
      <c r="P1219" s="256"/>
      <c r="Q1219" s="256"/>
      <c r="R1219" s="256"/>
      <c r="S1219" s="256"/>
      <c r="T1219" s="257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T1219" s="258" t="s">
        <v>145</v>
      </c>
      <c r="AU1219" s="258" t="s">
        <v>143</v>
      </c>
      <c r="AV1219" s="15" t="s">
        <v>142</v>
      </c>
      <c r="AW1219" s="15" t="s">
        <v>30</v>
      </c>
      <c r="AX1219" s="15" t="s">
        <v>78</v>
      </c>
      <c r="AY1219" s="258" t="s">
        <v>135</v>
      </c>
    </row>
    <row r="1220" s="2" customFormat="1" ht="16.5" customHeight="1">
      <c r="A1220" s="38"/>
      <c r="B1220" s="39"/>
      <c r="C1220" s="212" t="s">
        <v>1538</v>
      </c>
      <c r="D1220" s="212" t="s">
        <v>138</v>
      </c>
      <c r="E1220" s="213" t="s">
        <v>1539</v>
      </c>
      <c r="F1220" s="214" t="s">
        <v>1540</v>
      </c>
      <c r="G1220" s="215" t="s">
        <v>157</v>
      </c>
      <c r="H1220" s="216">
        <v>1</v>
      </c>
      <c r="I1220" s="217"/>
      <c r="J1220" s="218">
        <f>ROUND(I1220*H1220,2)</f>
        <v>0</v>
      </c>
      <c r="K1220" s="219"/>
      <c r="L1220" s="44"/>
      <c r="M1220" s="220" t="s">
        <v>1</v>
      </c>
      <c r="N1220" s="221" t="s">
        <v>39</v>
      </c>
      <c r="O1220" s="91"/>
      <c r="P1220" s="222">
        <f>O1220*H1220</f>
        <v>0</v>
      </c>
      <c r="Q1220" s="222">
        <v>0.00018000000000000001</v>
      </c>
      <c r="R1220" s="222">
        <f>Q1220*H1220</f>
        <v>0.00018000000000000001</v>
      </c>
      <c r="S1220" s="222">
        <v>0</v>
      </c>
      <c r="T1220" s="223">
        <f>S1220*H1220</f>
        <v>0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24" t="s">
        <v>253</v>
      </c>
      <c r="AT1220" s="224" t="s">
        <v>138</v>
      </c>
      <c r="AU1220" s="224" t="s">
        <v>143</v>
      </c>
      <c r="AY1220" s="17" t="s">
        <v>135</v>
      </c>
      <c r="BE1220" s="225">
        <f>IF(N1220="základní",J1220,0)</f>
        <v>0</v>
      </c>
      <c r="BF1220" s="225">
        <f>IF(N1220="snížená",J1220,0)</f>
        <v>0</v>
      </c>
      <c r="BG1220" s="225">
        <f>IF(N1220="zákl. přenesená",J1220,0)</f>
        <v>0</v>
      </c>
      <c r="BH1220" s="225">
        <f>IF(N1220="sníž. přenesená",J1220,0)</f>
        <v>0</v>
      </c>
      <c r="BI1220" s="225">
        <f>IF(N1220="nulová",J1220,0)</f>
        <v>0</v>
      </c>
      <c r="BJ1220" s="17" t="s">
        <v>143</v>
      </c>
      <c r="BK1220" s="225">
        <f>ROUND(I1220*H1220,2)</f>
        <v>0</v>
      </c>
      <c r="BL1220" s="17" t="s">
        <v>253</v>
      </c>
      <c r="BM1220" s="224" t="s">
        <v>1541</v>
      </c>
    </row>
    <row r="1221" s="13" customFormat="1">
      <c r="A1221" s="13"/>
      <c r="B1221" s="226"/>
      <c r="C1221" s="227"/>
      <c r="D1221" s="228" t="s">
        <v>145</v>
      </c>
      <c r="E1221" s="229" t="s">
        <v>1</v>
      </c>
      <c r="F1221" s="230" t="s">
        <v>1542</v>
      </c>
      <c r="G1221" s="227"/>
      <c r="H1221" s="229" t="s">
        <v>1</v>
      </c>
      <c r="I1221" s="231"/>
      <c r="J1221" s="227"/>
      <c r="K1221" s="227"/>
      <c r="L1221" s="232"/>
      <c r="M1221" s="233"/>
      <c r="N1221" s="234"/>
      <c r="O1221" s="234"/>
      <c r="P1221" s="234"/>
      <c r="Q1221" s="234"/>
      <c r="R1221" s="234"/>
      <c r="S1221" s="234"/>
      <c r="T1221" s="235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6" t="s">
        <v>145</v>
      </c>
      <c r="AU1221" s="236" t="s">
        <v>143</v>
      </c>
      <c r="AV1221" s="13" t="s">
        <v>78</v>
      </c>
      <c r="AW1221" s="13" t="s">
        <v>30</v>
      </c>
      <c r="AX1221" s="13" t="s">
        <v>73</v>
      </c>
      <c r="AY1221" s="236" t="s">
        <v>135</v>
      </c>
    </row>
    <row r="1222" s="14" customFormat="1">
      <c r="A1222" s="14"/>
      <c r="B1222" s="237"/>
      <c r="C1222" s="238"/>
      <c r="D1222" s="228" t="s">
        <v>145</v>
      </c>
      <c r="E1222" s="239" t="s">
        <v>1</v>
      </c>
      <c r="F1222" s="240" t="s">
        <v>78</v>
      </c>
      <c r="G1222" s="238"/>
      <c r="H1222" s="241">
        <v>1</v>
      </c>
      <c r="I1222" s="242"/>
      <c r="J1222" s="238"/>
      <c r="K1222" s="238"/>
      <c r="L1222" s="243"/>
      <c r="M1222" s="244"/>
      <c r="N1222" s="245"/>
      <c r="O1222" s="245"/>
      <c r="P1222" s="245"/>
      <c r="Q1222" s="245"/>
      <c r="R1222" s="245"/>
      <c r="S1222" s="245"/>
      <c r="T1222" s="246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7" t="s">
        <v>145</v>
      </c>
      <c r="AU1222" s="247" t="s">
        <v>143</v>
      </c>
      <c r="AV1222" s="14" t="s">
        <v>143</v>
      </c>
      <c r="AW1222" s="14" t="s">
        <v>30</v>
      </c>
      <c r="AX1222" s="14" t="s">
        <v>78</v>
      </c>
      <c r="AY1222" s="247" t="s">
        <v>135</v>
      </c>
    </row>
    <row r="1223" s="2" customFormat="1" ht="24.15" customHeight="1">
      <c r="A1223" s="38"/>
      <c r="B1223" s="39"/>
      <c r="C1223" s="212" t="s">
        <v>1543</v>
      </c>
      <c r="D1223" s="212" t="s">
        <v>138</v>
      </c>
      <c r="E1223" s="213" t="s">
        <v>1544</v>
      </c>
      <c r="F1223" s="214" t="s">
        <v>1545</v>
      </c>
      <c r="G1223" s="215" t="s">
        <v>162</v>
      </c>
      <c r="H1223" s="216">
        <v>3.4209999999999998</v>
      </c>
      <c r="I1223" s="217"/>
      <c r="J1223" s="218">
        <f>ROUND(I1223*H1223,2)</f>
        <v>0</v>
      </c>
      <c r="K1223" s="219"/>
      <c r="L1223" s="44"/>
      <c r="M1223" s="220" t="s">
        <v>1</v>
      </c>
      <c r="N1223" s="221" t="s">
        <v>39</v>
      </c>
      <c r="O1223" s="91"/>
      <c r="P1223" s="222">
        <f>O1223*H1223</f>
        <v>0</v>
      </c>
      <c r="Q1223" s="222">
        <v>5.0000000000000002E-05</v>
      </c>
      <c r="R1223" s="222">
        <f>Q1223*H1223</f>
        <v>0.00017105000000000001</v>
      </c>
      <c r="S1223" s="222">
        <v>0</v>
      </c>
      <c r="T1223" s="223">
        <f>S1223*H1223</f>
        <v>0</v>
      </c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R1223" s="224" t="s">
        <v>253</v>
      </c>
      <c r="AT1223" s="224" t="s">
        <v>138</v>
      </c>
      <c r="AU1223" s="224" t="s">
        <v>143</v>
      </c>
      <c r="AY1223" s="17" t="s">
        <v>135</v>
      </c>
      <c r="BE1223" s="225">
        <f>IF(N1223="základní",J1223,0)</f>
        <v>0</v>
      </c>
      <c r="BF1223" s="225">
        <f>IF(N1223="snížená",J1223,0)</f>
        <v>0</v>
      </c>
      <c r="BG1223" s="225">
        <f>IF(N1223="zákl. přenesená",J1223,0)</f>
        <v>0</v>
      </c>
      <c r="BH1223" s="225">
        <f>IF(N1223="sníž. přenesená",J1223,0)</f>
        <v>0</v>
      </c>
      <c r="BI1223" s="225">
        <f>IF(N1223="nulová",J1223,0)</f>
        <v>0</v>
      </c>
      <c r="BJ1223" s="17" t="s">
        <v>143</v>
      </c>
      <c r="BK1223" s="225">
        <f>ROUND(I1223*H1223,2)</f>
        <v>0</v>
      </c>
      <c r="BL1223" s="17" t="s">
        <v>253</v>
      </c>
      <c r="BM1223" s="224" t="s">
        <v>1546</v>
      </c>
    </row>
    <row r="1224" s="13" customFormat="1">
      <c r="A1224" s="13"/>
      <c r="B1224" s="226"/>
      <c r="C1224" s="227"/>
      <c r="D1224" s="228" t="s">
        <v>145</v>
      </c>
      <c r="E1224" s="229" t="s">
        <v>1</v>
      </c>
      <c r="F1224" s="230" t="s">
        <v>185</v>
      </c>
      <c r="G1224" s="227"/>
      <c r="H1224" s="229" t="s">
        <v>1</v>
      </c>
      <c r="I1224" s="231"/>
      <c r="J1224" s="227"/>
      <c r="K1224" s="227"/>
      <c r="L1224" s="232"/>
      <c r="M1224" s="233"/>
      <c r="N1224" s="234"/>
      <c r="O1224" s="234"/>
      <c r="P1224" s="234"/>
      <c r="Q1224" s="234"/>
      <c r="R1224" s="234"/>
      <c r="S1224" s="234"/>
      <c r="T1224" s="235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6" t="s">
        <v>145</v>
      </c>
      <c r="AU1224" s="236" t="s">
        <v>143</v>
      </c>
      <c r="AV1224" s="13" t="s">
        <v>78</v>
      </c>
      <c r="AW1224" s="13" t="s">
        <v>30</v>
      </c>
      <c r="AX1224" s="13" t="s">
        <v>73</v>
      </c>
      <c r="AY1224" s="236" t="s">
        <v>135</v>
      </c>
    </row>
    <row r="1225" s="14" customFormat="1">
      <c r="A1225" s="14"/>
      <c r="B1225" s="237"/>
      <c r="C1225" s="238"/>
      <c r="D1225" s="228" t="s">
        <v>145</v>
      </c>
      <c r="E1225" s="239" t="s">
        <v>1</v>
      </c>
      <c r="F1225" s="240" t="s">
        <v>186</v>
      </c>
      <c r="G1225" s="238"/>
      <c r="H1225" s="241">
        <v>0.96999999999999997</v>
      </c>
      <c r="I1225" s="242"/>
      <c r="J1225" s="238"/>
      <c r="K1225" s="238"/>
      <c r="L1225" s="243"/>
      <c r="M1225" s="244"/>
      <c r="N1225" s="245"/>
      <c r="O1225" s="245"/>
      <c r="P1225" s="245"/>
      <c r="Q1225" s="245"/>
      <c r="R1225" s="245"/>
      <c r="S1225" s="245"/>
      <c r="T1225" s="246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47" t="s">
        <v>145</v>
      </c>
      <c r="AU1225" s="247" t="s">
        <v>143</v>
      </c>
      <c r="AV1225" s="14" t="s">
        <v>143</v>
      </c>
      <c r="AW1225" s="14" t="s">
        <v>30</v>
      </c>
      <c r="AX1225" s="14" t="s">
        <v>73</v>
      </c>
      <c r="AY1225" s="247" t="s">
        <v>135</v>
      </c>
    </row>
    <row r="1226" s="13" customFormat="1">
      <c r="A1226" s="13"/>
      <c r="B1226" s="226"/>
      <c r="C1226" s="227"/>
      <c r="D1226" s="228" t="s">
        <v>145</v>
      </c>
      <c r="E1226" s="229" t="s">
        <v>1</v>
      </c>
      <c r="F1226" s="230" t="s">
        <v>187</v>
      </c>
      <c r="G1226" s="227"/>
      <c r="H1226" s="229" t="s">
        <v>1</v>
      </c>
      <c r="I1226" s="231"/>
      <c r="J1226" s="227"/>
      <c r="K1226" s="227"/>
      <c r="L1226" s="232"/>
      <c r="M1226" s="233"/>
      <c r="N1226" s="234"/>
      <c r="O1226" s="234"/>
      <c r="P1226" s="234"/>
      <c r="Q1226" s="234"/>
      <c r="R1226" s="234"/>
      <c r="S1226" s="234"/>
      <c r="T1226" s="235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6" t="s">
        <v>145</v>
      </c>
      <c r="AU1226" s="236" t="s">
        <v>143</v>
      </c>
      <c r="AV1226" s="13" t="s">
        <v>78</v>
      </c>
      <c r="AW1226" s="13" t="s">
        <v>30</v>
      </c>
      <c r="AX1226" s="13" t="s">
        <v>73</v>
      </c>
      <c r="AY1226" s="236" t="s">
        <v>135</v>
      </c>
    </row>
    <row r="1227" s="14" customFormat="1">
      <c r="A1227" s="14"/>
      <c r="B1227" s="237"/>
      <c r="C1227" s="238"/>
      <c r="D1227" s="228" t="s">
        <v>145</v>
      </c>
      <c r="E1227" s="239" t="s">
        <v>1</v>
      </c>
      <c r="F1227" s="240" t="s">
        <v>188</v>
      </c>
      <c r="G1227" s="238"/>
      <c r="H1227" s="241">
        <v>2.4510000000000001</v>
      </c>
      <c r="I1227" s="242"/>
      <c r="J1227" s="238"/>
      <c r="K1227" s="238"/>
      <c r="L1227" s="243"/>
      <c r="M1227" s="244"/>
      <c r="N1227" s="245"/>
      <c r="O1227" s="245"/>
      <c r="P1227" s="245"/>
      <c r="Q1227" s="245"/>
      <c r="R1227" s="245"/>
      <c r="S1227" s="245"/>
      <c r="T1227" s="246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47" t="s">
        <v>145</v>
      </c>
      <c r="AU1227" s="247" t="s">
        <v>143</v>
      </c>
      <c r="AV1227" s="14" t="s">
        <v>143</v>
      </c>
      <c r="AW1227" s="14" t="s">
        <v>30</v>
      </c>
      <c r="AX1227" s="14" t="s">
        <v>73</v>
      </c>
      <c r="AY1227" s="247" t="s">
        <v>135</v>
      </c>
    </row>
    <row r="1228" s="15" customFormat="1">
      <c r="A1228" s="15"/>
      <c r="B1228" s="248"/>
      <c r="C1228" s="249"/>
      <c r="D1228" s="228" t="s">
        <v>145</v>
      </c>
      <c r="E1228" s="250" t="s">
        <v>1</v>
      </c>
      <c r="F1228" s="251" t="s">
        <v>148</v>
      </c>
      <c r="G1228" s="249"/>
      <c r="H1228" s="252">
        <v>3.4210000000000003</v>
      </c>
      <c r="I1228" s="253"/>
      <c r="J1228" s="249"/>
      <c r="K1228" s="249"/>
      <c r="L1228" s="254"/>
      <c r="M1228" s="255"/>
      <c r="N1228" s="256"/>
      <c r="O1228" s="256"/>
      <c r="P1228" s="256"/>
      <c r="Q1228" s="256"/>
      <c r="R1228" s="256"/>
      <c r="S1228" s="256"/>
      <c r="T1228" s="257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58" t="s">
        <v>145</v>
      </c>
      <c r="AU1228" s="258" t="s">
        <v>143</v>
      </c>
      <c r="AV1228" s="15" t="s">
        <v>142</v>
      </c>
      <c r="AW1228" s="15" t="s">
        <v>30</v>
      </c>
      <c r="AX1228" s="15" t="s">
        <v>78</v>
      </c>
      <c r="AY1228" s="258" t="s">
        <v>135</v>
      </c>
    </row>
    <row r="1229" s="2" customFormat="1" ht="24.15" customHeight="1">
      <c r="A1229" s="38"/>
      <c r="B1229" s="39"/>
      <c r="C1229" s="212" t="s">
        <v>1547</v>
      </c>
      <c r="D1229" s="212" t="s">
        <v>138</v>
      </c>
      <c r="E1229" s="213" t="s">
        <v>1548</v>
      </c>
      <c r="F1229" s="214" t="s">
        <v>1549</v>
      </c>
      <c r="G1229" s="215" t="s">
        <v>141</v>
      </c>
      <c r="H1229" s="216">
        <v>0.058000000000000003</v>
      </c>
      <c r="I1229" s="217"/>
      <c r="J1229" s="218">
        <f>ROUND(I1229*H1229,2)</f>
        <v>0</v>
      </c>
      <c r="K1229" s="219"/>
      <c r="L1229" s="44"/>
      <c r="M1229" s="220" t="s">
        <v>1</v>
      </c>
      <c r="N1229" s="221" t="s">
        <v>39</v>
      </c>
      <c r="O1229" s="91"/>
      <c r="P1229" s="222">
        <f>O1229*H1229</f>
        <v>0</v>
      </c>
      <c r="Q1229" s="222">
        <v>0</v>
      </c>
      <c r="R1229" s="222">
        <f>Q1229*H1229</f>
        <v>0</v>
      </c>
      <c r="S1229" s="222">
        <v>0</v>
      </c>
      <c r="T1229" s="223">
        <f>S1229*H1229</f>
        <v>0</v>
      </c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24" t="s">
        <v>253</v>
      </c>
      <c r="AT1229" s="224" t="s">
        <v>138</v>
      </c>
      <c r="AU1229" s="224" t="s">
        <v>143</v>
      </c>
      <c r="AY1229" s="17" t="s">
        <v>135</v>
      </c>
      <c r="BE1229" s="225">
        <f>IF(N1229="základní",J1229,0)</f>
        <v>0</v>
      </c>
      <c r="BF1229" s="225">
        <f>IF(N1229="snížená",J1229,0)</f>
        <v>0</v>
      </c>
      <c r="BG1229" s="225">
        <f>IF(N1229="zákl. přenesená",J1229,0)</f>
        <v>0</v>
      </c>
      <c r="BH1229" s="225">
        <f>IF(N1229="sníž. přenesená",J1229,0)</f>
        <v>0</v>
      </c>
      <c r="BI1229" s="225">
        <f>IF(N1229="nulová",J1229,0)</f>
        <v>0</v>
      </c>
      <c r="BJ1229" s="17" t="s">
        <v>143</v>
      </c>
      <c r="BK1229" s="225">
        <f>ROUND(I1229*H1229,2)</f>
        <v>0</v>
      </c>
      <c r="BL1229" s="17" t="s">
        <v>253</v>
      </c>
      <c r="BM1229" s="224" t="s">
        <v>1550</v>
      </c>
    </row>
    <row r="1230" s="2" customFormat="1" ht="33" customHeight="1">
      <c r="A1230" s="38"/>
      <c r="B1230" s="39"/>
      <c r="C1230" s="212" t="s">
        <v>1551</v>
      </c>
      <c r="D1230" s="212" t="s">
        <v>138</v>
      </c>
      <c r="E1230" s="213" t="s">
        <v>1552</v>
      </c>
      <c r="F1230" s="214" t="s">
        <v>1553</v>
      </c>
      <c r="G1230" s="215" t="s">
        <v>141</v>
      </c>
      <c r="H1230" s="216">
        <v>0.11600000000000001</v>
      </c>
      <c r="I1230" s="217"/>
      <c r="J1230" s="218">
        <f>ROUND(I1230*H1230,2)</f>
        <v>0</v>
      </c>
      <c r="K1230" s="219"/>
      <c r="L1230" s="44"/>
      <c r="M1230" s="220" t="s">
        <v>1</v>
      </c>
      <c r="N1230" s="221" t="s">
        <v>39</v>
      </c>
      <c r="O1230" s="91"/>
      <c r="P1230" s="222">
        <f>O1230*H1230</f>
        <v>0</v>
      </c>
      <c r="Q1230" s="222">
        <v>0</v>
      </c>
      <c r="R1230" s="222">
        <f>Q1230*H1230</f>
        <v>0</v>
      </c>
      <c r="S1230" s="222">
        <v>0</v>
      </c>
      <c r="T1230" s="223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224" t="s">
        <v>253</v>
      </c>
      <c r="AT1230" s="224" t="s">
        <v>138</v>
      </c>
      <c r="AU1230" s="224" t="s">
        <v>143</v>
      </c>
      <c r="AY1230" s="17" t="s">
        <v>135</v>
      </c>
      <c r="BE1230" s="225">
        <f>IF(N1230="základní",J1230,0)</f>
        <v>0</v>
      </c>
      <c r="BF1230" s="225">
        <f>IF(N1230="snížená",J1230,0)</f>
        <v>0</v>
      </c>
      <c r="BG1230" s="225">
        <f>IF(N1230="zákl. přenesená",J1230,0)</f>
        <v>0</v>
      </c>
      <c r="BH1230" s="225">
        <f>IF(N1230="sníž. přenesená",J1230,0)</f>
        <v>0</v>
      </c>
      <c r="BI1230" s="225">
        <f>IF(N1230="nulová",J1230,0)</f>
        <v>0</v>
      </c>
      <c r="BJ1230" s="17" t="s">
        <v>143</v>
      </c>
      <c r="BK1230" s="225">
        <f>ROUND(I1230*H1230,2)</f>
        <v>0</v>
      </c>
      <c r="BL1230" s="17" t="s">
        <v>253</v>
      </c>
      <c r="BM1230" s="224" t="s">
        <v>1554</v>
      </c>
    </row>
    <row r="1231" s="14" customFormat="1">
      <c r="A1231" s="14"/>
      <c r="B1231" s="237"/>
      <c r="C1231" s="238"/>
      <c r="D1231" s="228" t="s">
        <v>145</v>
      </c>
      <c r="E1231" s="238"/>
      <c r="F1231" s="240" t="s">
        <v>1555</v>
      </c>
      <c r="G1231" s="238"/>
      <c r="H1231" s="241">
        <v>0.11600000000000001</v>
      </c>
      <c r="I1231" s="242"/>
      <c r="J1231" s="238"/>
      <c r="K1231" s="238"/>
      <c r="L1231" s="243"/>
      <c r="M1231" s="244"/>
      <c r="N1231" s="245"/>
      <c r="O1231" s="245"/>
      <c r="P1231" s="245"/>
      <c r="Q1231" s="245"/>
      <c r="R1231" s="245"/>
      <c r="S1231" s="245"/>
      <c r="T1231" s="246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47" t="s">
        <v>145</v>
      </c>
      <c r="AU1231" s="247" t="s">
        <v>143</v>
      </c>
      <c r="AV1231" s="14" t="s">
        <v>143</v>
      </c>
      <c r="AW1231" s="14" t="s">
        <v>4</v>
      </c>
      <c r="AX1231" s="14" t="s">
        <v>78</v>
      </c>
      <c r="AY1231" s="247" t="s">
        <v>135</v>
      </c>
    </row>
    <row r="1232" s="12" customFormat="1" ht="22.8" customHeight="1">
      <c r="A1232" s="12"/>
      <c r="B1232" s="196"/>
      <c r="C1232" s="197"/>
      <c r="D1232" s="198" t="s">
        <v>72</v>
      </c>
      <c r="E1232" s="210" t="s">
        <v>1556</v>
      </c>
      <c r="F1232" s="210" t="s">
        <v>1557</v>
      </c>
      <c r="G1232" s="197"/>
      <c r="H1232" s="197"/>
      <c r="I1232" s="200"/>
      <c r="J1232" s="211">
        <f>BK1232</f>
        <v>0</v>
      </c>
      <c r="K1232" s="197"/>
      <c r="L1232" s="202"/>
      <c r="M1232" s="203"/>
      <c r="N1232" s="204"/>
      <c r="O1232" s="204"/>
      <c r="P1232" s="205">
        <f>SUM(P1233:P1257)</f>
        <v>0</v>
      </c>
      <c r="Q1232" s="204"/>
      <c r="R1232" s="205">
        <f>SUM(R1233:R1257)</f>
        <v>0.011317020000000001</v>
      </c>
      <c r="S1232" s="204"/>
      <c r="T1232" s="206">
        <f>SUM(T1233:T1257)</f>
        <v>0</v>
      </c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R1232" s="207" t="s">
        <v>143</v>
      </c>
      <c r="AT1232" s="208" t="s">
        <v>72</v>
      </c>
      <c r="AU1232" s="208" t="s">
        <v>78</v>
      </c>
      <c r="AY1232" s="207" t="s">
        <v>135</v>
      </c>
      <c r="BK1232" s="209">
        <f>SUM(BK1233:BK1257)</f>
        <v>0</v>
      </c>
    </row>
    <row r="1233" s="2" customFormat="1" ht="24.15" customHeight="1">
      <c r="A1233" s="38"/>
      <c r="B1233" s="39"/>
      <c r="C1233" s="212" t="s">
        <v>1558</v>
      </c>
      <c r="D1233" s="212" t="s">
        <v>138</v>
      </c>
      <c r="E1233" s="213" t="s">
        <v>1559</v>
      </c>
      <c r="F1233" s="214" t="s">
        <v>1560</v>
      </c>
      <c r="G1233" s="215" t="s">
        <v>328</v>
      </c>
      <c r="H1233" s="216">
        <v>47.154000000000003</v>
      </c>
      <c r="I1233" s="217"/>
      <c r="J1233" s="218">
        <f>ROUND(I1233*H1233,2)</f>
        <v>0</v>
      </c>
      <c r="K1233" s="219"/>
      <c r="L1233" s="44"/>
      <c r="M1233" s="220" t="s">
        <v>1</v>
      </c>
      <c r="N1233" s="221" t="s">
        <v>39</v>
      </c>
      <c r="O1233" s="91"/>
      <c r="P1233" s="222">
        <f>O1233*H1233</f>
        <v>0</v>
      </c>
      <c r="Q1233" s="222">
        <v>3.0000000000000001E-05</v>
      </c>
      <c r="R1233" s="222">
        <f>Q1233*H1233</f>
        <v>0.0014146200000000001</v>
      </c>
      <c r="S1233" s="222">
        <v>0</v>
      </c>
      <c r="T1233" s="223">
        <f>S1233*H1233</f>
        <v>0</v>
      </c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R1233" s="224" t="s">
        <v>253</v>
      </c>
      <c r="AT1233" s="224" t="s">
        <v>138</v>
      </c>
      <c r="AU1233" s="224" t="s">
        <v>143</v>
      </c>
      <c r="AY1233" s="17" t="s">
        <v>135</v>
      </c>
      <c r="BE1233" s="225">
        <f>IF(N1233="základní",J1233,0)</f>
        <v>0</v>
      </c>
      <c r="BF1233" s="225">
        <f>IF(N1233="snížená",J1233,0)</f>
        <v>0</v>
      </c>
      <c r="BG1233" s="225">
        <f>IF(N1233="zákl. přenesená",J1233,0)</f>
        <v>0</v>
      </c>
      <c r="BH1233" s="225">
        <f>IF(N1233="sníž. přenesená",J1233,0)</f>
        <v>0</v>
      </c>
      <c r="BI1233" s="225">
        <f>IF(N1233="nulová",J1233,0)</f>
        <v>0</v>
      </c>
      <c r="BJ1233" s="17" t="s">
        <v>143</v>
      </c>
      <c r="BK1233" s="225">
        <f>ROUND(I1233*H1233,2)</f>
        <v>0</v>
      </c>
      <c r="BL1233" s="17" t="s">
        <v>253</v>
      </c>
      <c r="BM1233" s="224" t="s">
        <v>1561</v>
      </c>
    </row>
    <row r="1234" s="13" customFormat="1">
      <c r="A1234" s="13"/>
      <c r="B1234" s="226"/>
      <c r="C1234" s="227"/>
      <c r="D1234" s="228" t="s">
        <v>145</v>
      </c>
      <c r="E1234" s="229" t="s">
        <v>1</v>
      </c>
      <c r="F1234" s="230" t="s">
        <v>1562</v>
      </c>
      <c r="G1234" s="227"/>
      <c r="H1234" s="229" t="s">
        <v>1</v>
      </c>
      <c r="I1234" s="231"/>
      <c r="J1234" s="227"/>
      <c r="K1234" s="227"/>
      <c r="L1234" s="232"/>
      <c r="M1234" s="233"/>
      <c r="N1234" s="234"/>
      <c r="O1234" s="234"/>
      <c r="P1234" s="234"/>
      <c r="Q1234" s="234"/>
      <c r="R1234" s="234"/>
      <c r="S1234" s="234"/>
      <c r="T1234" s="235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36" t="s">
        <v>145</v>
      </c>
      <c r="AU1234" s="236" t="s">
        <v>143</v>
      </c>
      <c r="AV1234" s="13" t="s">
        <v>78</v>
      </c>
      <c r="AW1234" s="13" t="s">
        <v>30</v>
      </c>
      <c r="AX1234" s="13" t="s">
        <v>73</v>
      </c>
      <c r="AY1234" s="236" t="s">
        <v>135</v>
      </c>
    </row>
    <row r="1235" s="13" customFormat="1">
      <c r="A1235" s="13"/>
      <c r="B1235" s="226"/>
      <c r="C1235" s="227"/>
      <c r="D1235" s="228" t="s">
        <v>145</v>
      </c>
      <c r="E1235" s="229" t="s">
        <v>1</v>
      </c>
      <c r="F1235" s="230" t="s">
        <v>183</v>
      </c>
      <c r="G1235" s="227"/>
      <c r="H1235" s="229" t="s">
        <v>1</v>
      </c>
      <c r="I1235" s="231"/>
      <c r="J1235" s="227"/>
      <c r="K1235" s="227"/>
      <c r="L1235" s="232"/>
      <c r="M1235" s="233"/>
      <c r="N1235" s="234"/>
      <c r="O1235" s="234"/>
      <c r="P1235" s="234"/>
      <c r="Q1235" s="234"/>
      <c r="R1235" s="234"/>
      <c r="S1235" s="234"/>
      <c r="T1235" s="235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6" t="s">
        <v>145</v>
      </c>
      <c r="AU1235" s="236" t="s">
        <v>143</v>
      </c>
      <c r="AV1235" s="13" t="s">
        <v>78</v>
      </c>
      <c r="AW1235" s="13" t="s">
        <v>30</v>
      </c>
      <c r="AX1235" s="13" t="s">
        <v>73</v>
      </c>
      <c r="AY1235" s="236" t="s">
        <v>135</v>
      </c>
    </row>
    <row r="1236" s="14" customFormat="1">
      <c r="A1236" s="14"/>
      <c r="B1236" s="237"/>
      <c r="C1236" s="238"/>
      <c r="D1236" s="228" t="s">
        <v>145</v>
      </c>
      <c r="E1236" s="239" t="s">
        <v>1</v>
      </c>
      <c r="F1236" s="240" t="s">
        <v>1563</v>
      </c>
      <c r="G1236" s="238"/>
      <c r="H1236" s="241">
        <v>11.202</v>
      </c>
      <c r="I1236" s="242"/>
      <c r="J1236" s="238"/>
      <c r="K1236" s="238"/>
      <c r="L1236" s="243"/>
      <c r="M1236" s="244"/>
      <c r="N1236" s="245"/>
      <c r="O1236" s="245"/>
      <c r="P1236" s="245"/>
      <c r="Q1236" s="245"/>
      <c r="R1236" s="245"/>
      <c r="S1236" s="245"/>
      <c r="T1236" s="246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7" t="s">
        <v>145</v>
      </c>
      <c r="AU1236" s="247" t="s">
        <v>143</v>
      </c>
      <c r="AV1236" s="14" t="s">
        <v>143</v>
      </c>
      <c r="AW1236" s="14" t="s">
        <v>30</v>
      </c>
      <c r="AX1236" s="14" t="s">
        <v>73</v>
      </c>
      <c r="AY1236" s="247" t="s">
        <v>135</v>
      </c>
    </row>
    <row r="1237" s="13" customFormat="1">
      <c r="A1237" s="13"/>
      <c r="B1237" s="226"/>
      <c r="C1237" s="227"/>
      <c r="D1237" s="228" t="s">
        <v>145</v>
      </c>
      <c r="E1237" s="229" t="s">
        <v>1</v>
      </c>
      <c r="F1237" s="230" t="s">
        <v>189</v>
      </c>
      <c r="G1237" s="227"/>
      <c r="H1237" s="229" t="s">
        <v>1</v>
      </c>
      <c r="I1237" s="231"/>
      <c r="J1237" s="227"/>
      <c r="K1237" s="227"/>
      <c r="L1237" s="232"/>
      <c r="M1237" s="233"/>
      <c r="N1237" s="234"/>
      <c r="O1237" s="234"/>
      <c r="P1237" s="234"/>
      <c r="Q1237" s="234"/>
      <c r="R1237" s="234"/>
      <c r="S1237" s="234"/>
      <c r="T1237" s="235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6" t="s">
        <v>145</v>
      </c>
      <c r="AU1237" s="236" t="s">
        <v>143</v>
      </c>
      <c r="AV1237" s="13" t="s">
        <v>78</v>
      </c>
      <c r="AW1237" s="13" t="s">
        <v>30</v>
      </c>
      <c r="AX1237" s="13" t="s">
        <v>73</v>
      </c>
      <c r="AY1237" s="236" t="s">
        <v>135</v>
      </c>
    </row>
    <row r="1238" s="14" customFormat="1">
      <c r="A1238" s="14"/>
      <c r="B1238" s="237"/>
      <c r="C1238" s="238"/>
      <c r="D1238" s="228" t="s">
        <v>145</v>
      </c>
      <c r="E1238" s="239" t="s">
        <v>1</v>
      </c>
      <c r="F1238" s="240" t="s">
        <v>1564</v>
      </c>
      <c r="G1238" s="238"/>
      <c r="H1238" s="241">
        <v>8.4740000000000002</v>
      </c>
      <c r="I1238" s="242"/>
      <c r="J1238" s="238"/>
      <c r="K1238" s="238"/>
      <c r="L1238" s="243"/>
      <c r="M1238" s="244"/>
      <c r="N1238" s="245"/>
      <c r="O1238" s="245"/>
      <c r="P1238" s="245"/>
      <c r="Q1238" s="245"/>
      <c r="R1238" s="245"/>
      <c r="S1238" s="245"/>
      <c r="T1238" s="246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47" t="s">
        <v>145</v>
      </c>
      <c r="AU1238" s="247" t="s">
        <v>143</v>
      </c>
      <c r="AV1238" s="14" t="s">
        <v>143</v>
      </c>
      <c r="AW1238" s="14" t="s">
        <v>30</v>
      </c>
      <c r="AX1238" s="14" t="s">
        <v>73</v>
      </c>
      <c r="AY1238" s="247" t="s">
        <v>135</v>
      </c>
    </row>
    <row r="1239" s="13" customFormat="1">
      <c r="A1239" s="13"/>
      <c r="B1239" s="226"/>
      <c r="C1239" s="227"/>
      <c r="D1239" s="228" t="s">
        <v>145</v>
      </c>
      <c r="E1239" s="229" t="s">
        <v>1</v>
      </c>
      <c r="F1239" s="230" t="s">
        <v>191</v>
      </c>
      <c r="G1239" s="227"/>
      <c r="H1239" s="229" t="s">
        <v>1</v>
      </c>
      <c r="I1239" s="231"/>
      <c r="J1239" s="227"/>
      <c r="K1239" s="227"/>
      <c r="L1239" s="232"/>
      <c r="M1239" s="233"/>
      <c r="N1239" s="234"/>
      <c r="O1239" s="234"/>
      <c r="P1239" s="234"/>
      <c r="Q1239" s="234"/>
      <c r="R1239" s="234"/>
      <c r="S1239" s="234"/>
      <c r="T1239" s="235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6" t="s">
        <v>145</v>
      </c>
      <c r="AU1239" s="236" t="s">
        <v>143</v>
      </c>
      <c r="AV1239" s="13" t="s">
        <v>78</v>
      </c>
      <c r="AW1239" s="13" t="s">
        <v>30</v>
      </c>
      <c r="AX1239" s="13" t="s">
        <v>73</v>
      </c>
      <c r="AY1239" s="236" t="s">
        <v>135</v>
      </c>
    </row>
    <row r="1240" s="14" customFormat="1">
      <c r="A1240" s="14"/>
      <c r="B1240" s="237"/>
      <c r="C1240" s="238"/>
      <c r="D1240" s="228" t="s">
        <v>145</v>
      </c>
      <c r="E1240" s="239" t="s">
        <v>1</v>
      </c>
      <c r="F1240" s="240" t="s">
        <v>1565</v>
      </c>
      <c r="G1240" s="238"/>
      <c r="H1240" s="241">
        <v>12.342000000000001</v>
      </c>
      <c r="I1240" s="242"/>
      <c r="J1240" s="238"/>
      <c r="K1240" s="238"/>
      <c r="L1240" s="243"/>
      <c r="M1240" s="244"/>
      <c r="N1240" s="245"/>
      <c r="O1240" s="245"/>
      <c r="P1240" s="245"/>
      <c r="Q1240" s="245"/>
      <c r="R1240" s="245"/>
      <c r="S1240" s="245"/>
      <c r="T1240" s="246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47" t="s">
        <v>145</v>
      </c>
      <c r="AU1240" s="247" t="s">
        <v>143</v>
      </c>
      <c r="AV1240" s="14" t="s">
        <v>143</v>
      </c>
      <c r="AW1240" s="14" t="s">
        <v>30</v>
      </c>
      <c r="AX1240" s="14" t="s">
        <v>73</v>
      </c>
      <c r="AY1240" s="247" t="s">
        <v>135</v>
      </c>
    </row>
    <row r="1241" s="13" customFormat="1">
      <c r="A1241" s="13"/>
      <c r="B1241" s="226"/>
      <c r="C1241" s="227"/>
      <c r="D1241" s="228" t="s">
        <v>145</v>
      </c>
      <c r="E1241" s="229" t="s">
        <v>1</v>
      </c>
      <c r="F1241" s="230" t="s">
        <v>193</v>
      </c>
      <c r="G1241" s="227"/>
      <c r="H1241" s="229" t="s">
        <v>1</v>
      </c>
      <c r="I1241" s="231"/>
      <c r="J1241" s="227"/>
      <c r="K1241" s="227"/>
      <c r="L1241" s="232"/>
      <c r="M1241" s="233"/>
      <c r="N1241" s="234"/>
      <c r="O1241" s="234"/>
      <c r="P1241" s="234"/>
      <c r="Q1241" s="234"/>
      <c r="R1241" s="234"/>
      <c r="S1241" s="234"/>
      <c r="T1241" s="235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6" t="s">
        <v>145</v>
      </c>
      <c r="AU1241" s="236" t="s">
        <v>143</v>
      </c>
      <c r="AV1241" s="13" t="s">
        <v>78</v>
      </c>
      <c r="AW1241" s="13" t="s">
        <v>30</v>
      </c>
      <c r="AX1241" s="13" t="s">
        <v>73</v>
      </c>
      <c r="AY1241" s="236" t="s">
        <v>135</v>
      </c>
    </row>
    <row r="1242" s="14" customFormat="1">
      <c r="A1242" s="14"/>
      <c r="B1242" s="237"/>
      <c r="C1242" s="238"/>
      <c r="D1242" s="228" t="s">
        <v>145</v>
      </c>
      <c r="E1242" s="239" t="s">
        <v>1</v>
      </c>
      <c r="F1242" s="240" t="s">
        <v>1566</v>
      </c>
      <c r="G1242" s="238"/>
      <c r="H1242" s="241">
        <v>15.135999999999999</v>
      </c>
      <c r="I1242" s="242"/>
      <c r="J1242" s="238"/>
      <c r="K1242" s="238"/>
      <c r="L1242" s="243"/>
      <c r="M1242" s="244"/>
      <c r="N1242" s="245"/>
      <c r="O1242" s="245"/>
      <c r="P1242" s="245"/>
      <c r="Q1242" s="245"/>
      <c r="R1242" s="245"/>
      <c r="S1242" s="245"/>
      <c r="T1242" s="246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47" t="s">
        <v>145</v>
      </c>
      <c r="AU1242" s="247" t="s">
        <v>143</v>
      </c>
      <c r="AV1242" s="14" t="s">
        <v>143</v>
      </c>
      <c r="AW1242" s="14" t="s">
        <v>30</v>
      </c>
      <c r="AX1242" s="14" t="s">
        <v>73</v>
      </c>
      <c r="AY1242" s="247" t="s">
        <v>135</v>
      </c>
    </row>
    <row r="1243" s="15" customFormat="1">
      <c r="A1243" s="15"/>
      <c r="B1243" s="248"/>
      <c r="C1243" s="249"/>
      <c r="D1243" s="228" t="s">
        <v>145</v>
      </c>
      <c r="E1243" s="250" t="s">
        <v>1</v>
      </c>
      <c r="F1243" s="251" t="s">
        <v>148</v>
      </c>
      <c r="G1243" s="249"/>
      <c r="H1243" s="252">
        <v>47.153999999999996</v>
      </c>
      <c r="I1243" s="253"/>
      <c r="J1243" s="249"/>
      <c r="K1243" s="249"/>
      <c r="L1243" s="254"/>
      <c r="M1243" s="255"/>
      <c r="N1243" s="256"/>
      <c r="O1243" s="256"/>
      <c r="P1243" s="256"/>
      <c r="Q1243" s="256"/>
      <c r="R1243" s="256"/>
      <c r="S1243" s="256"/>
      <c r="T1243" s="257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58" t="s">
        <v>145</v>
      </c>
      <c r="AU1243" s="258" t="s">
        <v>143</v>
      </c>
      <c r="AV1243" s="15" t="s">
        <v>142</v>
      </c>
      <c r="AW1243" s="15" t="s">
        <v>30</v>
      </c>
      <c r="AX1243" s="15" t="s">
        <v>78</v>
      </c>
      <c r="AY1243" s="258" t="s">
        <v>135</v>
      </c>
    </row>
    <row r="1244" s="2" customFormat="1" ht="16.5" customHeight="1">
      <c r="A1244" s="38"/>
      <c r="B1244" s="39"/>
      <c r="C1244" s="259" t="s">
        <v>1567</v>
      </c>
      <c r="D1244" s="259" t="s">
        <v>149</v>
      </c>
      <c r="E1244" s="260" t="s">
        <v>1568</v>
      </c>
      <c r="F1244" s="261" t="s">
        <v>1569</v>
      </c>
      <c r="G1244" s="262" t="s">
        <v>328</v>
      </c>
      <c r="H1244" s="263">
        <v>49.512</v>
      </c>
      <c r="I1244" s="264"/>
      <c r="J1244" s="265">
        <f>ROUND(I1244*H1244,2)</f>
        <v>0</v>
      </c>
      <c r="K1244" s="266"/>
      <c r="L1244" s="267"/>
      <c r="M1244" s="268" t="s">
        <v>1</v>
      </c>
      <c r="N1244" s="269" t="s">
        <v>39</v>
      </c>
      <c r="O1244" s="91"/>
      <c r="P1244" s="222">
        <f>O1244*H1244</f>
        <v>0</v>
      </c>
      <c r="Q1244" s="222">
        <v>0.00020000000000000001</v>
      </c>
      <c r="R1244" s="222">
        <f>Q1244*H1244</f>
        <v>0.0099024000000000004</v>
      </c>
      <c r="S1244" s="222">
        <v>0</v>
      </c>
      <c r="T1244" s="223">
        <f>S1244*H1244</f>
        <v>0</v>
      </c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R1244" s="224" t="s">
        <v>332</v>
      </c>
      <c r="AT1244" s="224" t="s">
        <v>149</v>
      </c>
      <c r="AU1244" s="224" t="s">
        <v>143</v>
      </c>
      <c r="AY1244" s="17" t="s">
        <v>135</v>
      </c>
      <c r="BE1244" s="225">
        <f>IF(N1244="základní",J1244,0)</f>
        <v>0</v>
      </c>
      <c r="BF1244" s="225">
        <f>IF(N1244="snížená",J1244,0)</f>
        <v>0</v>
      </c>
      <c r="BG1244" s="225">
        <f>IF(N1244="zákl. přenesená",J1244,0)</f>
        <v>0</v>
      </c>
      <c r="BH1244" s="225">
        <f>IF(N1244="sníž. přenesená",J1244,0)</f>
        <v>0</v>
      </c>
      <c r="BI1244" s="225">
        <f>IF(N1244="nulová",J1244,0)</f>
        <v>0</v>
      </c>
      <c r="BJ1244" s="17" t="s">
        <v>143</v>
      </c>
      <c r="BK1244" s="225">
        <f>ROUND(I1244*H1244,2)</f>
        <v>0</v>
      </c>
      <c r="BL1244" s="17" t="s">
        <v>253</v>
      </c>
      <c r="BM1244" s="224" t="s">
        <v>1570</v>
      </c>
    </row>
    <row r="1245" s="13" customFormat="1">
      <c r="A1245" s="13"/>
      <c r="B1245" s="226"/>
      <c r="C1245" s="227"/>
      <c r="D1245" s="228" t="s">
        <v>145</v>
      </c>
      <c r="E1245" s="229" t="s">
        <v>1</v>
      </c>
      <c r="F1245" s="230" t="s">
        <v>1562</v>
      </c>
      <c r="G1245" s="227"/>
      <c r="H1245" s="229" t="s">
        <v>1</v>
      </c>
      <c r="I1245" s="231"/>
      <c r="J1245" s="227"/>
      <c r="K1245" s="227"/>
      <c r="L1245" s="232"/>
      <c r="M1245" s="233"/>
      <c r="N1245" s="234"/>
      <c r="O1245" s="234"/>
      <c r="P1245" s="234"/>
      <c r="Q1245" s="234"/>
      <c r="R1245" s="234"/>
      <c r="S1245" s="234"/>
      <c r="T1245" s="235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6" t="s">
        <v>145</v>
      </c>
      <c r="AU1245" s="236" t="s">
        <v>143</v>
      </c>
      <c r="AV1245" s="13" t="s">
        <v>78</v>
      </c>
      <c r="AW1245" s="13" t="s">
        <v>30</v>
      </c>
      <c r="AX1245" s="13" t="s">
        <v>73</v>
      </c>
      <c r="AY1245" s="236" t="s">
        <v>135</v>
      </c>
    </row>
    <row r="1246" s="13" customFormat="1">
      <c r="A1246" s="13"/>
      <c r="B1246" s="226"/>
      <c r="C1246" s="227"/>
      <c r="D1246" s="228" t="s">
        <v>145</v>
      </c>
      <c r="E1246" s="229" t="s">
        <v>1</v>
      </c>
      <c r="F1246" s="230" t="s">
        <v>183</v>
      </c>
      <c r="G1246" s="227"/>
      <c r="H1246" s="229" t="s">
        <v>1</v>
      </c>
      <c r="I1246" s="231"/>
      <c r="J1246" s="227"/>
      <c r="K1246" s="227"/>
      <c r="L1246" s="232"/>
      <c r="M1246" s="233"/>
      <c r="N1246" s="234"/>
      <c r="O1246" s="234"/>
      <c r="P1246" s="234"/>
      <c r="Q1246" s="234"/>
      <c r="R1246" s="234"/>
      <c r="S1246" s="234"/>
      <c r="T1246" s="235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6" t="s">
        <v>145</v>
      </c>
      <c r="AU1246" s="236" t="s">
        <v>143</v>
      </c>
      <c r="AV1246" s="13" t="s">
        <v>78</v>
      </c>
      <c r="AW1246" s="13" t="s">
        <v>30</v>
      </c>
      <c r="AX1246" s="13" t="s">
        <v>73</v>
      </c>
      <c r="AY1246" s="236" t="s">
        <v>135</v>
      </c>
    </row>
    <row r="1247" s="14" customFormat="1">
      <c r="A1247" s="14"/>
      <c r="B1247" s="237"/>
      <c r="C1247" s="238"/>
      <c r="D1247" s="228" t="s">
        <v>145</v>
      </c>
      <c r="E1247" s="239" t="s">
        <v>1</v>
      </c>
      <c r="F1247" s="240" t="s">
        <v>1563</v>
      </c>
      <c r="G1247" s="238"/>
      <c r="H1247" s="241">
        <v>11.202</v>
      </c>
      <c r="I1247" s="242"/>
      <c r="J1247" s="238"/>
      <c r="K1247" s="238"/>
      <c r="L1247" s="243"/>
      <c r="M1247" s="244"/>
      <c r="N1247" s="245"/>
      <c r="O1247" s="245"/>
      <c r="P1247" s="245"/>
      <c r="Q1247" s="245"/>
      <c r="R1247" s="245"/>
      <c r="S1247" s="245"/>
      <c r="T1247" s="246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7" t="s">
        <v>145</v>
      </c>
      <c r="AU1247" s="247" t="s">
        <v>143</v>
      </c>
      <c r="AV1247" s="14" t="s">
        <v>143</v>
      </c>
      <c r="AW1247" s="14" t="s">
        <v>30</v>
      </c>
      <c r="AX1247" s="14" t="s">
        <v>73</v>
      </c>
      <c r="AY1247" s="247" t="s">
        <v>135</v>
      </c>
    </row>
    <row r="1248" s="13" customFormat="1">
      <c r="A1248" s="13"/>
      <c r="B1248" s="226"/>
      <c r="C1248" s="227"/>
      <c r="D1248" s="228" t="s">
        <v>145</v>
      </c>
      <c r="E1248" s="229" t="s">
        <v>1</v>
      </c>
      <c r="F1248" s="230" t="s">
        <v>189</v>
      </c>
      <c r="G1248" s="227"/>
      <c r="H1248" s="229" t="s">
        <v>1</v>
      </c>
      <c r="I1248" s="231"/>
      <c r="J1248" s="227"/>
      <c r="K1248" s="227"/>
      <c r="L1248" s="232"/>
      <c r="M1248" s="233"/>
      <c r="N1248" s="234"/>
      <c r="O1248" s="234"/>
      <c r="P1248" s="234"/>
      <c r="Q1248" s="234"/>
      <c r="R1248" s="234"/>
      <c r="S1248" s="234"/>
      <c r="T1248" s="235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6" t="s">
        <v>145</v>
      </c>
      <c r="AU1248" s="236" t="s">
        <v>143</v>
      </c>
      <c r="AV1248" s="13" t="s">
        <v>78</v>
      </c>
      <c r="AW1248" s="13" t="s">
        <v>30</v>
      </c>
      <c r="AX1248" s="13" t="s">
        <v>73</v>
      </c>
      <c r="AY1248" s="236" t="s">
        <v>135</v>
      </c>
    </row>
    <row r="1249" s="14" customFormat="1">
      <c r="A1249" s="14"/>
      <c r="B1249" s="237"/>
      <c r="C1249" s="238"/>
      <c r="D1249" s="228" t="s">
        <v>145</v>
      </c>
      <c r="E1249" s="239" t="s">
        <v>1</v>
      </c>
      <c r="F1249" s="240" t="s">
        <v>1564</v>
      </c>
      <c r="G1249" s="238"/>
      <c r="H1249" s="241">
        <v>8.4740000000000002</v>
      </c>
      <c r="I1249" s="242"/>
      <c r="J1249" s="238"/>
      <c r="K1249" s="238"/>
      <c r="L1249" s="243"/>
      <c r="M1249" s="244"/>
      <c r="N1249" s="245"/>
      <c r="O1249" s="245"/>
      <c r="P1249" s="245"/>
      <c r="Q1249" s="245"/>
      <c r="R1249" s="245"/>
      <c r="S1249" s="245"/>
      <c r="T1249" s="246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47" t="s">
        <v>145</v>
      </c>
      <c r="AU1249" s="247" t="s">
        <v>143</v>
      </c>
      <c r="AV1249" s="14" t="s">
        <v>143</v>
      </c>
      <c r="AW1249" s="14" t="s">
        <v>30</v>
      </c>
      <c r="AX1249" s="14" t="s">
        <v>73</v>
      </c>
      <c r="AY1249" s="247" t="s">
        <v>135</v>
      </c>
    </row>
    <row r="1250" s="13" customFormat="1">
      <c r="A1250" s="13"/>
      <c r="B1250" s="226"/>
      <c r="C1250" s="227"/>
      <c r="D1250" s="228" t="s">
        <v>145</v>
      </c>
      <c r="E1250" s="229" t="s">
        <v>1</v>
      </c>
      <c r="F1250" s="230" t="s">
        <v>191</v>
      </c>
      <c r="G1250" s="227"/>
      <c r="H1250" s="229" t="s">
        <v>1</v>
      </c>
      <c r="I1250" s="231"/>
      <c r="J1250" s="227"/>
      <c r="K1250" s="227"/>
      <c r="L1250" s="232"/>
      <c r="M1250" s="233"/>
      <c r="N1250" s="234"/>
      <c r="O1250" s="234"/>
      <c r="P1250" s="234"/>
      <c r="Q1250" s="234"/>
      <c r="R1250" s="234"/>
      <c r="S1250" s="234"/>
      <c r="T1250" s="235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6" t="s">
        <v>145</v>
      </c>
      <c r="AU1250" s="236" t="s">
        <v>143</v>
      </c>
      <c r="AV1250" s="13" t="s">
        <v>78</v>
      </c>
      <c r="AW1250" s="13" t="s">
        <v>30</v>
      </c>
      <c r="AX1250" s="13" t="s">
        <v>73</v>
      </c>
      <c r="AY1250" s="236" t="s">
        <v>135</v>
      </c>
    </row>
    <row r="1251" s="14" customFormat="1">
      <c r="A1251" s="14"/>
      <c r="B1251" s="237"/>
      <c r="C1251" s="238"/>
      <c r="D1251" s="228" t="s">
        <v>145</v>
      </c>
      <c r="E1251" s="239" t="s">
        <v>1</v>
      </c>
      <c r="F1251" s="240" t="s">
        <v>1565</v>
      </c>
      <c r="G1251" s="238"/>
      <c r="H1251" s="241">
        <v>12.342000000000001</v>
      </c>
      <c r="I1251" s="242"/>
      <c r="J1251" s="238"/>
      <c r="K1251" s="238"/>
      <c r="L1251" s="243"/>
      <c r="M1251" s="244"/>
      <c r="N1251" s="245"/>
      <c r="O1251" s="245"/>
      <c r="P1251" s="245"/>
      <c r="Q1251" s="245"/>
      <c r="R1251" s="245"/>
      <c r="S1251" s="245"/>
      <c r="T1251" s="246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47" t="s">
        <v>145</v>
      </c>
      <c r="AU1251" s="247" t="s">
        <v>143</v>
      </c>
      <c r="AV1251" s="14" t="s">
        <v>143</v>
      </c>
      <c r="AW1251" s="14" t="s">
        <v>30</v>
      </c>
      <c r="AX1251" s="14" t="s">
        <v>73</v>
      </c>
      <c r="AY1251" s="247" t="s">
        <v>135</v>
      </c>
    </row>
    <row r="1252" s="13" customFormat="1">
      <c r="A1252" s="13"/>
      <c r="B1252" s="226"/>
      <c r="C1252" s="227"/>
      <c r="D1252" s="228" t="s">
        <v>145</v>
      </c>
      <c r="E1252" s="229" t="s">
        <v>1</v>
      </c>
      <c r="F1252" s="230" t="s">
        <v>193</v>
      </c>
      <c r="G1252" s="227"/>
      <c r="H1252" s="229" t="s">
        <v>1</v>
      </c>
      <c r="I1252" s="231"/>
      <c r="J1252" s="227"/>
      <c r="K1252" s="227"/>
      <c r="L1252" s="232"/>
      <c r="M1252" s="233"/>
      <c r="N1252" s="234"/>
      <c r="O1252" s="234"/>
      <c r="P1252" s="234"/>
      <c r="Q1252" s="234"/>
      <c r="R1252" s="234"/>
      <c r="S1252" s="234"/>
      <c r="T1252" s="235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6" t="s">
        <v>145</v>
      </c>
      <c r="AU1252" s="236" t="s">
        <v>143</v>
      </c>
      <c r="AV1252" s="13" t="s">
        <v>78</v>
      </c>
      <c r="AW1252" s="13" t="s">
        <v>30</v>
      </c>
      <c r="AX1252" s="13" t="s">
        <v>73</v>
      </c>
      <c r="AY1252" s="236" t="s">
        <v>135</v>
      </c>
    </row>
    <row r="1253" s="14" customFormat="1">
      <c r="A1253" s="14"/>
      <c r="B1253" s="237"/>
      <c r="C1253" s="238"/>
      <c r="D1253" s="228" t="s">
        <v>145</v>
      </c>
      <c r="E1253" s="239" t="s">
        <v>1</v>
      </c>
      <c r="F1253" s="240" t="s">
        <v>1566</v>
      </c>
      <c r="G1253" s="238"/>
      <c r="H1253" s="241">
        <v>15.135999999999999</v>
      </c>
      <c r="I1253" s="242"/>
      <c r="J1253" s="238"/>
      <c r="K1253" s="238"/>
      <c r="L1253" s="243"/>
      <c r="M1253" s="244"/>
      <c r="N1253" s="245"/>
      <c r="O1253" s="245"/>
      <c r="P1253" s="245"/>
      <c r="Q1253" s="245"/>
      <c r="R1253" s="245"/>
      <c r="S1253" s="245"/>
      <c r="T1253" s="246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47" t="s">
        <v>145</v>
      </c>
      <c r="AU1253" s="247" t="s">
        <v>143</v>
      </c>
      <c r="AV1253" s="14" t="s">
        <v>143</v>
      </c>
      <c r="AW1253" s="14" t="s">
        <v>30</v>
      </c>
      <c r="AX1253" s="14" t="s">
        <v>73</v>
      </c>
      <c r="AY1253" s="247" t="s">
        <v>135</v>
      </c>
    </row>
    <row r="1254" s="15" customFormat="1">
      <c r="A1254" s="15"/>
      <c r="B1254" s="248"/>
      <c r="C1254" s="249"/>
      <c r="D1254" s="228" t="s">
        <v>145</v>
      </c>
      <c r="E1254" s="250" t="s">
        <v>1</v>
      </c>
      <c r="F1254" s="251" t="s">
        <v>148</v>
      </c>
      <c r="G1254" s="249"/>
      <c r="H1254" s="252">
        <v>47.153999999999996</v>
      </c>
      <c r="I1254" s="253"/>
      <c r="J1254" s="249"/>
      <c r="K1254" s="249"/>
      <c r="L1254" s="254"/>
      <c r="M1254" s="255"/>
      <c r="N1254" s="256"/>
      <c r="O1254" s="256"/>
      <c r="P1254" s="256"/>
      <c r="Q1254" s="256"/>
      <c r="R1254" s="256"/>
      <c r="S1254" s="256"/>
      <c r="T1254" s="257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T1254" s="258" t="s">
        <v>145</v>
      </c>
      <c r="AU1254" s="258" t="s">
        <v>143</v>
      </c>
      <c r="AV1254" s="15" t="s">
        <v>142</v>
      </c>
      <c r="AW1254" s="15" t="s">
        <v>30</v>
      </c>
      <c r="AX1254" s="15" t="s">
        <v>78</v>
      </c>
      <c r="AY1254" s="258" t="s">
        <v>135</v>
      </c>
    </row>
    <row r="1255" s="14" customFormat="1">
      <c r="A1255" s="14"/>
      <c r="B1255" s="237"/>
      <c r="C1255" s="238"/>
      <c r="D1255" s="228" t="s">
        <v>145</v>
      </c>
      <c r="E1255" s="238"/>
      <c r="F1255" s="240" t="s">
        <v>1571</v>
      </c>
      <c r="G1255" s="238"/>
      <c r="H1255" s="241">
        <v>49.512</v>
      </c>
      <c r="I1255" s="242"/>
      <c r="J1255" s="238"/>
      <c r="K1255" s="238"/>
      <c r="L1255" s="243"/>
      <c r="M1255" s="244"/>
      <c r="N1255" s="245"/>
      <c r="O1255" s="245"/>
      <c r="P1255" s="245"/>
      <c r="Q1255" s="245"/>
      <c r="R1255" s="245"/>
      <c r="S1255" s="245"/>
      <c r="T1255" s="246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7" t="s">
        <v>145</v>
      </c>
      <c r="AU1255" s="247" t="s">
        <v>143</v>
      </c>
      <c r="AV1255" s="14" t="s">
        <v>143</v>
      </c>
      <c r="AW1255" s="14" t="s">
        <v>4</v>
      </c>
      <c r="AX1255" s="14" t="s">
        <v>78</v>
      </c>
      <c r="AY1255" s="247" t="s">
        <v>135</v>
      </c>
    </row>
    <row r="1256" s="2" customFormat="1" ht="24.15" customHeight="1">
      <c r="A1256" s="38"/>
      <c r="B1256" s="39"/>
      <c r="C1256" s="212" t="s">
        <v>1572</v>
      </c>
      <c r="D1256" s="212" t="s">
        <v>138</v>
      </c>
      <c r="E1256" s="213" t="s">
        <v>1573</v>
      </c>
      <c r="F1256" s="214" t="s">
        <v>1574</v>
      </c>
      <c r="G1256" s="215" t="s">
        <v>141</v>
      </c>
      <c r="H1256" s="216">
        <v>0.010999999999999999</v>
      </c>
      <c r="I1256" s="217"/>
      <c r="J1256" s="218">
        <f>ROUND(I1256*H1256,2)</f>
        <v>0</v>
      </c>
      <c r="K1256" s="219"/>
      <c r="L1256" s="44"/>
      <c r="M1256" s="220" t="s">
        <v>1</v>
      </c>
      <c r="N1256" s="221" t="s">
        <v>39</v>
      </c>
      <c r="O1256" s="91"/>
      <c r="P1256" s="222">
        <f>O1256*H1256</f>
        <v>0</v>
      </c>
      <c r="Q1256" s="222">
        <v>0</v>
      </c>
      <c r="R1256" s="222">
        <f>Q1256*H1256</f>
        <v>0</v>
      </c>
      <c r="S1256" s="222">
        <v>0</v>
      </c>
      <c r="T1256" s="223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224" t="s">
        <v>253</v>
      </c>
      <c r="AT1256" s="224" t="s">
        <v>138</v>
      </c>
      <c r="AU1256" s="224" t="s">
        <v>143</v>
      </c>
      <c r="AY1256" s="17" t="s">
        <v>135</v>
      </c>
      <c r="BE1256" s="225">
        <f>IF(N1256="základní",J1256,0)</f>
        <v>0</v>
      </c>
      <c r="BF1256" s="225">
        <f>IF(N1256="snížená",J1256,0)</f>
        <v>0</v>
      </c>
      <c r="BG1256" s="225">
        <f>IF(N1256="zákl. přenesená",J1256,0)</f>
        <v>0</v>
      </c>
      <c r="BH1256" s="225">
        <f>IF(N1256="sníž. přenesená",J1256,0)</f>
        <v>0</v>
      </c>
      <c r="BI1256" s="225">
        <f>IF(N1256="nulová",J1256,0)</f>
        <v>0</v>
      </c>
      <c r="BJ1256" s="17" t="s">
        <v>143</v>
      </c>
      <c r="BK1256" s="225">
        <f>ROUND(I1256*H1256,2)</f>
        <v>0</v>
      </c>
      <c r="BL1256" s="17" t="s">
        <v>253</v>
      </c>
      <c r="BM1256" s="224" t="s">
        <v>1575</v>
      </c>
    </row>
    <row r="1257" s="2" customFormat="1" ht="24.15" customHeight="1">
      <c r="A1257" s="38"/>
      <c r="B1257" s="39"/>
      <c r="C1257" s="212" t="s">
        <v>1576</v>
      </c>
      <c r="D1257" s="212" t="s">
        <v>138</v>
      </c>
      <c r="E1257" s="213" t="s">
        <v>1577</v>
      </c>
      <c r="F1257" s="214" t="s">
        <v>1578</v>
      </c>
      <c r="G1257" s="215" t="s">
        <v>141</v>
      </c>
      <c r="H1257" s="216">
        <v>0.010999999999999999</v>
      </c>
      <c r="I1257" s="217"/>
      <c r="J1257" s="218">
        <f>ROUND(I1257*H1257,2)</f>
        <v>0</v>
      </c>
      <c r="K1257" s="219"/>
      <c r="L1257" s="44"/>
      <c r="M1257" s="220" t="s">
        <v>1</v>
      </c>
      <c r="N1257" s="221" t="s">
        <v>39</v>
      </c>
      <c r="O1257" s="91"/>
      <c r="P1257" s="222">
        <f>O1257*H1257</f>
        <v>0</v>
      </c>
      <c r="Q1257" s="222">
        <v>0</v>
      </c>
      <c r="R1257" s="222">
        <f>Q1257*H1257</f>
        <v>0</v>
      </c>
      <c r="S1257" s="222">
        <v>0</v>
      </c>
      <c r="T1257" s="223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4" t="s">
        <v>253</v>
      </c>
      <c r="AT1257" s="224" t="s">
        <v>138</v>
      </c>
      <c r="AU1257" s="224" t="s">
        <v>143</v>
      </c>
      <c r="AY1257" s="17" t="s">
        <v>135</v>
      </c>
      <c r="BE1257" s="225">
        <f>IF(N1257="základní",J1257,0)</f>
        <v>0</v>
      </c>
      <c r="BF1257" s="225">
        <f>IF(N1257="snížená",J1257,0)</f>
        <v>0</v>
      </c>
      <c r="BG1257" s="225">
        <f>IF(N1257="zákl. přenesená",J1257,0)</f>
        <v>0</v>
      </c>
      <c r="BH1257" s="225">
        <f>IF(N1257="sníž. přenesená",J1257,0)</f>
        <v>0</v>
      </c>
      <c r="BI1257" s="225">
        <f>IF(N1257="nulová",J1257,0)</f>
        <v>0</v>
      </c>
      <c r="BJ1257" s="17" t="s">
        <v>143</v>
      </c>
      <c r="BK1257" s="225">
        <f>ROUND(I1257*H1257,2)</f>
        <v>0</v>
      </c>
      <c r="BL1257" s="17" t="s">
        <v>253</v>
      </c>
      <c r="BM1257" s="224" t="s">
        <v>1579</v>
      </c>
    </row>
    <row r="1258" s="12" customFormat="1" ht="22.8" customHeight="1">
      <c r="A1258" s="12"/>
      <c r="B1258" s="196"/>
      <c r="C1258" s="197"/>
      <c r="D1258" s="198" t="s">
        <v>72</v>
      </c>
      <c r="E1258" s="210" t="s">
        <v>1580</v>
      </c>
      <c r="F1258" s="210" t="s">
        <v>1581</v>
      </c>
      <c r="G1258" s="197"/>
      <c r="H1258" s="197"/>
      <c r="I1258" s="200"/>
      <c r="J1258" s="211">
        <f>BK1258</f>
        <v>0</v>
      </c>
      <c r="K1258" s="197"/>
      <c r="L1258" s="202"/>
      <c r="M1258" s="203"/>
      <c r="N1258" s="204"/>
      <c r="O1258" s="204"/>
      <c r="P1258" s="205">
        <f>SUM(P1259:P1346)</f>
        <v>0</v>
      </c>
      <c r="Q1258" s="204"/>
      <c r="R1258" s="205">
        <f>SUM(R1259:R1346)</f>
        <v>0.46911221999999997</v>
      </c>
      <c r="S1258" s="204"/>
      <c r="T1258" s="206">
        <f>SUM(T1259:T1346)</f>
        <v>0.11190869999999999</v>
      </c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R1258" s="207" t="s">
        <v>143</v>
      </c>
      <c r="AT1258" s="208" t="s">
        <v>72</v>
      </c>
      <c r="AU1258" s="208" t="s">
        <v>78</v>
      </c>
      <c r="AY1258" s="207" t="s">
        <v>135</v>
      </c>
      <c r="BK1258" s="209">
        <f>SUM(BK1259:BK1346)</f>
        <v>0</v>
      </c>
    </row>
    <row r="1259" s="2" customFormat="1" ht="24.15" customHeight="1">
      <c r="A1259" s="38"/>
      <c r="B1259" s="39"/>
      <c r="C1259" s="212" t="s">
        <v>1582</v>
      </c>
      <c r="D1259" s="212" t="s">
        <v>138</v>
      </c>
      <c r="E1259" s="213" t="s">
        <v>1583</v>
      </c>
      <c r="F1259" s="214" t="s">
        <v>1584</v>
      </c>
      <c r="G1259" s="215" t="s">
        <v>162</v>
      </c>
      <c r="H1259" s="216">
        <v>39.104999999999997</v>
      </c>
      <c r="I1259" s="217"/>
      <c r="J1259" s="218">
        <f>ROUND(I1259*H1259,2)</f>
        <v>0</v>
      </c>
      <c r="K1259" s="219"/>
      <c r="L1259" s="44"/>
      <c r="M1259" s="220" t="s">
        <v>1</v>
      </c>
      <c r="N1259" s="221" t="s">
        <v>39</v>
      </c>
      <c r="O1259" s="91"/>
      <c r="P1259" s="222">
        <f>O1259*H1259</f>
        <v>0</v>
      </c>
      <c r="Q1259" s="222">
        <v>0</v>
      </c>
      <c r="R1259" s="222">
        <f>Q1259*H1259</f>
        <v>0</v>
      </c>
      <c r="S1259" s="222">
        <v>0</v>
      </c>
      <c r="T1259" s="223">
        <f>S1259*H1259</f>
        <v>0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224" t="s">
        <v>253</v>
      </c>
      <c r="AT1259" s="224" t="s">
        <v>138</v>
      </c>
      <c r="AU1259" s="224" t="s">
        <v>143</v>
      </c>
      <c r="AY1259" s="17" t="s">
        <v>135</v>
      </c>
      <c r="BE1259" s="225">
        <f>IF(N1259="základní",J1259,0)</f>
        <v>0</v>
      </c>
      <c r="BF1259" s="225">
        <f>IF(N1259="snížená",J1259,0)</f>
        <v>0</v>
      </c>
      <c r="BG1259" s="225">
        <f>IF(N1259="zákl. přenesená",J1259,0)</f>
        <v>0</v>
      </c>
      <c r="BH1259" s="225">
        <f>IF(N1259="sníž. přenesená",J1259,0)</f>
        <v>0</v>
      </c>
      <c r="BI1259" s="225">
        <f>IF(N1259="nulová",J1259,0)</f>
        <v>0</v>
      </c>
      <c r="BJ1259" s="17" t="s">
        <v>143</v>
      </c>
      <c r="BK1259" s="225">
        <f>ROUND(I1259*H1259,2)</f>
        <v>0</v>
      </c>
      <c r="BL1259" s="17" t="s">
        <v>253</v>
      </c>
      <c r="BM1259" s="224" t="s">
        <v>1585</v>
      </c>
    </row>
    <row r="1260" s="13" customFormat="1">
      <c r="A1260" s="13"/>
      <c r="B1260" s="226"/>
      <c r="C1260" s="227"/>
      <c r="D1260" s="228" t="s">
        <v>145</v>
      </c>
      <c r="E1260" s="229" t="s">
        <v>1</v>
      </c>
      <c r="F1260" s="230" t="s">
        <v>183</v>
      </c>
      <c r="G1260" s="227"/>
      <c r="H1260" s="229" t="s">
        <v>1</v>
      </c>
      <c r="I1260" s="231"/>
      <c r="J1260" s="227"/>
      <c r="K1260" s="227"/>
      <c r="L1260" s="232"/>
      <c r="M1260" s="233"/>
      <c r="N1260" s="234"/>
      <c r="O1260" s="234"/>
      <c r="P1260" s="234"/>
      <c r="Q1260" s="234"/>
      <c r="R1260" s="234"/>
      <c r="S1260" s="234"/>
      <c r="T1260" s="235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6" t="s">
        <v>145</v>
      </c>
      <c r="AU1260" s="236" t="s">
        <v>143</v>
      </c>
      <c r="AV1260" s="13" t="s">
        <v>78</v>
      </c>
      <c r="AW1260" s="13" t="s">
        <v>30</v>
      </c>
      <c r="AX1260" s="13" t="s">
        <v>73</v>
      </c>
      <c r="AY1260" s="236" t="s">
        <v>135</v>
      </c>
    </row>
    <row r="1261" s="14" customFormat="1">
      <c r="A1261" s="14"/>
      <c r="B1261" s="237"/>
      <c r="C1261" s="238"/>
      <c r="D1261" s="228" t="s">
        <v>145</v>
      </c>
      <c r="E1261" s="239" t="s">
        <v>1</v>
      </c>
      <c r="F1261" s="240" t="s">
        <v>184</v>
      </c>
      <c r="G1261" s="238"/>
      <c r="H1261" s="241">
        <v>7.1059999999999999</v>
      </c>
      <c r="I1261" s="242"/>
      <c r="J1261" s="238"/>
      <c r="K1261" s="238"/>
      <c r="L1261" s="243"/>
      <c r="M1261" s="244"/>
      <c r="N1261" s="245"/>
      <c r="O1261" s="245"/>
      <c r="P1261" s="245"/>
      <c r="Q1261" s="245"/>
      <c r="R1261" s="245"/>
      <c r="S1261" s="245"/>
      <c r="T1261" s="246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47" t="s">
        <v>145</v>
      </c>
      <c r="AU1261" s="247" t="s">
        <v>143</v>
      </c>
      <c r="AV1261" s="14" t="s">
        <v>143</v>
      </c>
      <c r="AW1261" s="14" t="s">
        <v>30</v>
      </c>
      <c r="AX1261" s="14" t="s">
        <v>73</v>
      </c>
      <c r="AY1261" s="247" t="s">
        <v>135</v>
      </c>
    </row>
    <row r="1262" s="13" customFormat="1">
      <c r="A1262" s="13"/>
      <c r="B1262" s="226"/>
      <c r="C1262" s="227"/>
      <c r="D1262" s="228" t="s">
        <v>145</v>
      </c>
      <c r="E1262" s="229" t="s">
        <v>1</v>
      </c>
      <c r="F1262" s="230" t="s">
        <v>189</v>
      </c>
      <c r="G1262" s="227"/>
      <c r="H1262" s="229" t="s">
        <v>1</v>
      </c>
      <c r="I1262" s="231"/>
      <c r="J1262" s="227"/>
      <c r="K1262" s="227"/>
      <c r="L1262" s="232"/>
      <c r="M1262" s="233"/>
      <c r="N1262" s="234"/>
      <c r="O1262" s="234"/>
      <c r="P1262" s="234"/>
      <c r="Q1262" s="234"/>
      <c r="R1262" s="234"/>
      <c r="S1262" s="234"/>
      <c r="T1262" s="235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6" t="s">
        <v>145</v>
      </c>
      <c r="AU1262" s="236" t="s">
        <v>143</v>
      </c>
      <c r="AV1262" s="13" t="s">
        <v>78</v>
      </c>
      <c r="AW1262" s="13" t="s">
        <v>30</v>
      </c>
      <c r="AX1262" s="13" t="s">
        <v>73</v>
      </c>
      <c r="AY1262" s="236" t="s">
        <v>135</v>
      </c>
    </row>
    <row r="1263" s="14" customFormat="1">
      <c r="A1263" s="14"/>
      <c r="B1263" s="237"/>
      <c r="C1263" s="238"/>
      <c r="D1263" s="228" t="s">
        <v>145</v>
      </c>
      <c r="E1263" s="239" t="s">
        <v>1</v>
      </c>
      <c r="F1263" s="240" t="s">
        <v>190</v>
      </c>
      <c r="G1263" s="238"/>
      <c r="H1263" s="241">
        <v>5.1399999999999997</v>
      </c>
      <c r="I1263" s="242"/>
      <c r="J1263" s="238"/>
      <c r="K1263" s="238"/>
      <c r="L1263" s="243"/>
      <c r="M1263" s="244"/>
      <c r="N1263" s="245"/>
      <c r="O1263" s="245"/>
      <c r="P1263" s="245"/>
      <c r="Q1263" s="245"/>
      <c r="R1263" s="245"/>
      <c r="S1263" s="245"/>
      <c r="T1263" s="246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7" t="s">
        <v>145</v>
      </c>
      <c r="AU1263" s="247" t="s">
        <v>143</v>
      </c>
      <c r="AV1263" s="14" t="s">
        <v>143</v>
      </c>
      <c r="AW1263" s="14" t="s">
        <v>30</v>
      </c>
      <c r="AX1263" s="14" t="s">
        <v>73</v>
      </c>
      <c r="AY1263" s="247" t="s">
        <v>135</v>
      </c>
    </row>
    <row r="1264" s="13" customFormat="1">
      <c r="A1264" s="13"/>
      <c r="B1264" s="226"/>
      <c r="C1264" s="227"/>
      <c r="D1264" s="228" t="s">
        <v>145</v>
      </c>
      <c r="E1264" s="229" t="s">
        <v>1</v>
      </c>
      <c r="F1264" s="230" t="s">
        <v>191</v>
      </c>
      <c r="G1264" s="227"/>
      <c r="H1264" s="229" t="s">
        <v>1</v>
      </c>
      <c r="I1264" s="231"/>
      <c r="J1264" s="227"/>
      <c r="K1264" s="227"/>
      <c r="L1264" s="232"/>
      <c r="M1264" s="233"/>
      <c r="N1264" s="234"/>
      <c r="O1264" s="234"/>
      <c r="P1264" s="234"/>
      <c r="Q1264" s="234"/>
      <c r="R1264" s="234"/>
      <c r="S1264" s="234"/>
      <c r="T1264" s="235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36" t="s">
        <v>145</v>
      </c>
      <c r="AU1264" s="236" t="s">
        <v>143</v>
      </c>
      <c r="AV1264" s="13" t="s">
        <v>78</v>
      </c>
      <c r="AW1264" s="13" t="s">
        <v>30</v>
      </c>
      <c r="AX1264" s="13" t="s">
        <v>73</v>
      </c>
      <c r="AY1264" s="236" t="s">
        <v>135</v>
      </c>
    </row>
    <row r="1265" s="14" customFormat="1">
      <c r="A1265" s="14"/>
      <c r="B1265" s="237"/>
      <c r="C1265" s="238"/>
      <c r="D1265" s="228" t="s">
        <v>145</v>
      </c>
      <c r="E1265" s="239" t="s">
        <v>1</v>
      </c>
      <c r="F1265" s="240" t="s">
        <v>192</v>
      </c>
      <c r="G1265" s="238"/>
      <c r="H1265" s="241">
        <v>10.348000000000001</v>
      </c>
      <c r="I1265" s="242"/>
      <c r="J1265" s="238"/>
      <c r="K1265" s="238"/>
      <c r="L1265" s="243"/>
      <c r="M1265" s="244"/>
      <c r="N1265" s="245"/>
      <c r="O1265" s="245"/>
      <c r="P1265" s="245"/>
      <c r="Q1265" s="245"/>
      <c r="R1265" s="245"/>
      <c r="S1265" s="245"/>
      <c r="T1265" s="246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47" t="s">
        <v>145</v>
      </c>
      <c r="AU1265" s="247" t="s">
        <v>143</v>
      </c>
      <c r="AV1265" s="14" t="s">
        <v>143</v>
      </c>
      <c r="AW1265" s="14" t="s">
        <v>30</v>
      </c>
      <c r="AX1265" s="14" t="s">
        <v>73</v>
      </c>
      <c r="AY1265" s="247" t="s">
        <v>135</v>
      </c>
    </row>
    <row r="1266" s="13" customFormat="1">
      <c r="A1266" s="13"/>
      <c r="B1266" s="226"/>
      <c r="C1266" s="227"/>
      <c r="D1266" s="228" t="s">
        <v>145</v>
      </c>
      <c r="E1266" s="229" t="s">
        <v>1</v>
      </c>
      <c r="F1266" s="230" t="s">
        <v>193</v>
      </c>
      <c r="G1266" s="227"/>
      <c r="H1266" s="229" t="s">
        <v>1</v>
      </c>
      <c r="I1266" s="231"/>
      <c r="J1266" s="227"/>
      <c r="K1266" s="227"/>
      <c r="L1266" s="232"/>
      <c r="M1266" s="233"/>
      <c r="N1266" s="234"/>
      <c r="O1266" s="234"/>
      <c r="P1266" s="234"/>
      <c r="Q1266" s="234"/>
      <c r="R1266" s="234"/>
      <c r="S1266" s="234"/>
      <c r="T1266" s="235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6" t="s">
        <v>145</v>
      </c>
      <c r="AU1266" s="236" t="s">
        <v>143</v>
      </c>
      <c r="AV1266" s="13" t="s">
        <v>78</v>
      </c>
      <c r="AW1266" s="13" t="s">
        <v>30</v>
      </c>
      <c r="AX1266" s="13" t="s">
        <v>73</v>
      </c>
      <c r="AY1266" s="236" t="s">
        <v>135</v>
      </c>
    </row>
    <row r="1267" s="14" customFormat="1">
      <c r="A1267" s="14"/>
      <c r="B1267" s="237"/>
      <c r="C1267" s="238"/>
      <c r="D1267" s="228" t="s">
        <v>145</v>
      </c>
      <c r="E1267" s="239" t="s">
        <v>1</v>
      </c>
      <c r="F1267" s="240" t="s">
        <v>194</v>
      </c>
      <c r="G1267" s="238"/>
      <c r="H1267" s="241">
        <v>16.510999999999999</v>
      </c>
      <c r="I1267" s="242"/>
      <c r="J1267" s="238"/>
      <c r="K1267" s="238"/>
      <c r="L1267" s="243"/>
      <c r="M1267" s="244"/>
      <c r="N1267" s="245"/>
      <c r="O1267" s="245"/>
      <c r="P1267" s="245"/>
      <c r="Q1267" s="245"/>
      <c r="R1267" s="245"/>
      <c r="S1267" s="245"/>
      <c r="T1267" s="246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47" t="s">
        <v>145</v>
      </c>
      <c r="AU1267" s="247" t="s">
        <v>143</v>
      </c>
      <c r="AV1267" s="14" t="s">
        <v>143</v>
      </c>
      <c r="AW1267" s="14" t="s">
        <v>30</v>
      </c>
      <c r="AX1267" s="14" t="s">
        <v>73</v>
      </c>
      <c r="AY1267" s="247" t="s">
        <v>135</v>
      </c>
    </row>
    <row r="1268" s="15" customFormat="1">
      <c r="A1268" s="15"/>
      <c r="B1268" s="248"/>
      <c r="C1268" s="249"/>
      <c r="D1268" s="228" t="s">
        <v>145</v>
      </c>
      <c r="E1268" s="250" t="s">
        <v>1</v>
      </c>
      <c r="F1268" s="251" t="s">
        <v>148</v>
      </c>
      <c r="G1268" s="249"/>
      <c r="H1268" s="252">
        <v>39.105000000000004</v>
      </c>
      <c r="I1268" s="253"/>
      <c r="J1268" s="249"/>
      <c r="K1268" s="249"/>
      <c r="L1268" s="254"/>
      <c r="M1268" s="255"/>
      <c r="N1268" s="256"/>
      <c r="O1268" s="256"/>
      <c r="P1268" s="256"/>
      <c r="Q1268" s="256"/>
      <c r="R1268" s="256"/>
      <c r="S1268" s="256"/>
      <c r="T1268" s="257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58" t="s">
        <v>145</v>
      </c>
      <c r="AU1268" s="258" t="s">
        <v>143</v>
      </c>
      <c r="AV1268" s="15" t="s">
        <v>142</v>
      </c>
      <c r="AW1268" s="15" t="s">
        <v>30</v>
      </c>
      <c r="AX1268" s="15" t="s">
        <v>78</v>
      </c>
      <c r="AY1268" s="258" t="s">
        <v>135</v>
      </c>
    </row>
    <row r="1269" s="2" customFormat="1" ht="16.5" customHeight="1">
      <c r="A1269" s="38"/>
      <c r="B1269" s="39"/>
      <c r="C1269" s="212" t="s">
        <v>1586</v>
      </c>
      <c r="D1269" s="212" t="s">
        <v>138</v>
      </c>
      <c r="E1269" s="213" t="s">
        <v>1587</v>
      </c>
      <c r="F1269" s="214" t="s">
        <v>1588</v>
      </c>
      <c r="G1269" s="215" t="s">
        <v>162</v>
      </c>
      <c r="H1269" s="216">
        <v>39.104999999999997</v>
      </c>
      <c r="I1269" s="217"/>
      <c r="J1269" s="218">
        <f>ROUND(I1269*H1269,2)</f>
        <v>0</v>
      </c>
      <c r="K1269" s="219"/>
      <c r="L1269" s="44"/>
      <c r="M1269" s="220" t="s">
        <v>1</v>
      </c>
      <c r="N1269" s="221" t="s">
        <v>39</v>
      </c>
      <c r="O1269" s="91"/>
      <c r="P1269" s="222">
        <f>O1269*H1269</f>
        <v>0</v>
      </c>
      <c r="Q1269" s="222">
        <v>0</v>
      </c>
      <c r="R1269" s="222">
        <f>Q1269*H1269</f>
        <v>0</v>
      </c>
      <c r="S1269" s="222">
        <v>0</v>
      </c>
      <c r="T1269" s="223">
        <f>S1269*H1269</f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224" t="s">
        <v>253</v>
      </c>
      <c r="AT1269" s="224" t="s">
        <v>138</v>
      </c>
      <c r="AU1269" s="224" t="s">
        <v>143</v>
      </c>
      <c r="AY1269" s="17" t="s">
        <v>135</v>
      </c>
      <c r="BE1269" s="225">
        <f>IF(N1269="základní",J1269,0)</f>
        <v>0</v>
      </c>
      <c r="BF1269" s="225">
        <f>IF(N1269="snížená",J1269,0)</f>
        <v>0</v>
      </c>
      <c r="BG1269" s="225">
        <f>IF(N1269="zákl. přenesená",J1269,0)</f>
        <v>0</v>
      </c>
      <c r="BH1269" s="225">
        <f>IF(N1269="sníž. přenesená",J1269,0)</f>
        <v>0</v>
      </c>
      <c r="BI1269" s="225">
        <f>IF(N1269="nulová",J1269,0)</f>
        <v>0</v>
      </c>
      <c r="BJ1269" s="17" t="s">
        <v>143</v>
      </c>
      <c r="BK1269" s="225">
        <f>ROUND(I1269*H1269,2)</f>
        <v>0</v>
      </c>
      <c r="BL1269" s="17" t="s">
        <v>253</v>
      </c>
      <c r="BM1269" s="224" t="s">
        <v>1589</v>
      </c>
    </row>
    <row r="1270" s="13" customFormat="1">
      <c r="A1270" s="13"/>
      <c r="B1270" s="226"/>
      <c r="C1270" s="227"/>
      <c r="D1270" s="228" t="s">
        <v>145</v>
      </c>
      <c r="E1270" s="229" t="s">
        <v>1</v>
      </c>
      <c r="F1270" s="230" t="s">
        <v>183</v>
      </c>
      <c r="G1270" s="227"/>
      <c r="H1270" s="229" t="s">
        <v>1</v>
      </c>
      <c r="I1270" s="231"/>
      <c r="J1270" s="227"/>
      <c r="K1270" s="227"/>
      <c r="L1270" s="232"/>
      <c r="M1270" s="233"/>
      <c r="N1270" s="234"/>
      <c r="O1270" s="234"/>
      <c r="P1270" s="234"/>
      <c r="Q1270" s="234"/>
      <c r="R1270" s="234"/>
      <c r="S1270" s="234"/>
      <c r="T1270" s="235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6" t="s">
        <v>145</v>
      </c>
      <c r="AU1270" s="236" t="s">
        <v>143</v>
      </c>
      <c r="AV1270" s="13" t="s">
        <v>78</v>
      </c>
      <c r="AW1270" s="13" t="s">
        <v>30</v>
      </c>
      <c r="AX1270" s="13" t="s">
        <v>73</v>
      </c>
      <c r="AY1270" s="236" t="s">
        <v>135</v>
      </c>
    </row>
    <row r="1271" s="14" customFormat="1">
      <c r="A1271" s="14"/>
      <c r="B1271" s="237"/>
      <c r="C1271" s="238"/>
      <c r="D1271" s="228" t="s">
        <v>145</v>
      </c>
      <c r="E1271" s="239" t="s">
        <v>1</v>
      </c>
      <c r="F1271" s="240" t="s">
        <v>184</v>
      </c>
      <c r="G1271" s="238"/>
      <c r="H1271" s="241">
        <v>7.1059999999999999</v>
      </c>
      <c r="I1271" s="242"/>
      <c r="J1271" s="238"/>
      <c r="K1271" s="238"/>
      <c r="L1271" s="243"/>
      <c r="M1271" s="244"/>
      <c r="N1271" s="245"/>
      <c r="O1271" s="245"/>
      <c r="P1271" s="245"/>
      <c r="Q1271" s="245"/>
      <c r="R1271" s="245"/>
      <c r="S1271" s="245"/>
      <c r="T1271" s="246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47" t="s">
        <v>145</v>
      </c>
      <c r="AU1271" s="247" t="s">
        <v>143</v>
      </c>
      <c r="AV1271" s="14" t="s">
        <v>143</v>
      </c>
      <c r="AW1271" s="14" t="s">
        <v>30</v>
      </c>
      <c r="AX1271" s="14" t="s">
        <v>73</v>
      </c>
      <c r="AY1271" s="247" t="s">
        <v>135</v>
      </c>
    </row>
    <row r="1272" s="13" customFormat="1">
      <c r="A1272" s="13"/>
      <c r="B1272" s="226"/>
      <c r="C1272" s="227"/>
      <c r="D1272" s="228" t="s">
        <v>145</v>
      </c>
      <c r="E1272" s="229" t="s">
        <v>1</v>
      </c>
      <c r="F1272" s="230" t="s">
        <v>189</v>
      </c>
      <c r="G1272" s="227"/>
      <c r="H1272" s="229" t="s">
        <v>1</v>
      </c>
      <c r="I1272" s="231"/>
      <c r="J1272" s="227"/>
      <c r="K1272" s="227"/>
      <c r="L1272" s="232"/>
      <c r="M1272" s="233"/>
      <c r="N1272" s="234"/>
      <c r="O1272" s="234"/>
      <c r="P1272" s="234"/>
      <c r="Q1272" s="234"/>
      <c r="R1272" s="234"/>
      <c r="S1272" s="234"/>
      <c r="T1272" s="235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36" t="s">
        <v>145</v>
      </c>
      <c r="AU1272" s="236" t="s">
        <v>143</v>
      </c>
      <c r="AV1272" s="13" t="s">
        <v>78</v>
      </c>
      <c r="AW1272" s="13" t="s">
        <v>30</v>
      </c>
      <c r="AX1272" s="13" t="s">
        <v>73</v>
      </c>
      <c r="AY1272" s="236" t="s">
        <v>135</v>
      </c>
    </row>
    <row r="1273" s="14" customFormat="1">
      <c r="A1273" s="14"/>
      <c r="B1273" s="237"/>
      <c r="C1273" s="238"/>
      <c r="D1273" s="228" t="s">
        <v>145</v>
      </c>
      <c r="E1273" s="239" t="s">
        <v>1</v>
      </c>
      <c r="F1273" s="240" t="s">
        <v>190</v>
      </c>
      <c r="G1273" s="238"/>
      <c r="H1273" s="241">
        <v>5.1399999999999997</v>
      </c>
      <c r="I1273" s="242"/>
      <c r="J1273" s="238"/>
      <c r="K1273" s="238"/>
      <c r="L1273" s="243"/>
      <c r="M1273" s="244"/>
      <c r="N1273" s="245"/>
      <c r="O1273" s="245"/>
      <c r="P1273" s="245"/>
      <c r="Q1273" s="245"/>
      <c r="R1273" s="245"/>
      <c r="S1273" s="245"/>
      <c r="T1273" s="246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47" t="s">
        <v>145</v>
      </c>
      <c r="AU1273" s="247" t="s">
        <v>143</v>
      </c>
      <c r="AV1273" s="14" t="s">
        <v>143</v>
      </c>
      <c r="AW1273" s="14" t="s">
        <v>30</v>
      </c>
      <c r="AX1273" s="14" t="s">
        <v>73</v>
      </c>
      <c r="AY1273" s="247" t="s">
        <v>135</v>
      </c>
    </row>
    <row r="1274" s="13" customFormat="1">
      <c r="A1274" s="13"/>
      <c r="B1274" s="226"/>
      <c r="C1274" s="227"/>
      <c r="D1274" s="228" t="s">
        <v>145</v>
      </c>
      <c r="E1274" s="229" t="s">
        <v>1</v>
      </c>
      <c r="F1274" s="230" t="s">
        <v>191</v>
      </c>
      <c r="G1274" s="227"/>
      <c r="H1274" s="229" t="s">
        <v>1</v>
      </c>
      <c r="I1274" s="231"/>
      <c r="J1274" s="227"/>
      <c r="K1274" s="227"/>
      <c r="L1274" s="232"/>
      <c r="M1274" s="233"/>
      <c r="N1274" s="234"/>
      <c r="O1274" s="234"/>
      <c r="P1274" s="234"/>
      <c r="Q1274" s="234"/>
      <c r="R1274" s="234"/>
      <c r="S1274" s="234"/>
      <c r="T1274" s="235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6" t="s">
        <v>145</v>
      </c>
      <c r="AU1274" s="236" t="s">
        <v>143</v>
      </c>
      <c r="AV1274" s="13" t="s">
        <v>78</v>
      </c>
      <c r="AW1274" s="13" t="s">
        <v>30</v>
      </c>
      <c r="AX1274" s="13" t="s">
        <v>73</v>
      </c>
      <c r="AY1274" s="236" t="s">
        <v>135</v>
      </c>
    </row>
    <row r="1275" s="14" customFormat="1">
      <c r="A1275" s="14"/>
      <c r="B1275" s="237"/>
      <c r="C1275" s="238"/>
      <c r="D1275" s="228" t="s">
        <v>145</v>
      </c>
      <c r="E1275" s="239" t="s">
        <v>1</v>
      </c>
      <c r="F1275" s="240" t="s">
        <v>192</v>
      </c>
      <c r="G1275" s="238"/>
      <c r="H1275" s="241">
        <v>10.348000000000001</v>
      </c>
      <c r="I1275" s="242"/>
      <c r="J1275" s="238"/>
      <c r="K1275" s="238"/>
      <c r="L1275" s="243"/>
      <c r="M1275" s="244"/>
      <c r="N1275" s="245"/>
      <c r="O1275" s="245"/>
      <c r="P1275" s="245"/>
      <c r="Q1275" s="245"/>
      <c r="R1275" s="245"/>
      <c r="S1275" s="245"/>
      <c r="T1275" s="246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47" t="s">
        <v>145</v>
      </c>
      <c r="AU1275" s="247" t="s">
        <v>143</v>
      </c>
      <c r="AV1275" s="14" t="s">
        <v>143</v>
      </c>
      <c r="AW1275" s="14" t="s">
        <v>30</v>
      </c>
      <c r="AX1275" s="14" t="s">
        <v>73</v>
      </c>
      <c r="AY1275" s="247" t="s">
        <v>135</v>
      </c>
    </row>
    <row r="1276" s="13" customFormat="1">
      <c r="A1276" s="13"/>
      <c r="B1276" s="226"/>
      <c r="C1276" s="227"/>
      <c r="D1276" s="228" t="s">
        <v>145</v>
      </c>
      <c r="E1276" s="229" t="s">
        <v>1</v>
      </c>
      <c r="F1276" s="230" t="s">
        <v>193</v>
      </c>
      <c r="G1276" s="227"/>
      <c r="H1276" s="229" t="s">
        <v>1</v>
      </c>
      <c r="I1276" s="231"/>
      <c r="J1276" s="227"/>
      <c r="K1276" s="227"/>
      <c r="L1276" s="232"/>
      <c r="M1276" s="233"/>
      <c r="N1276" s="234"/>
      <c r="O1276" s="234"/>
      <c r="P1276" s="234"/>
      <c r="Q1276" s="234"/>
      <c r="R1276" s="234"/>
      <c r="S1276" s="234"/>
      <c r="T1276" s="235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6" t="s">
        <v>145</v>
      </c>
      <c r="AU1276" s="236" t="s">
        <v>143</v>
      </c>
      <c r="AV1276" s="13" t="s">
        <v>78</v>
      </c>
      <c r="AW1276" s="13" t="s">
        <v>30</v>
      </c>
      <c r="AX1276" s="13" t="s">
        <v>73</v>
      </c>
      <c r="AY1276" s="236" t="s">
        <v>135</v>
      </c>
    </row>
    <row r="1277" s="14" customFormat="1">
      <c r="A1277" s="14"/>
      <c r="B1277" s="237"/>
      <c r="C1277" s="238"/>
      <c r="D1277" s="228" t="s">
        <v>145</v>
      </c>
      <c r="E1277" s="239" t="s">
        <v>1</v>
      </c>
      <c r="F1277" s="240" t="s">
        <v>194</v>
      </c>
      <c r="G1277" s="238"/>
      <c r="H1277" s="241">
        <v>16.510999999999999</v>
      </c>
      <c r="I1277" s="242"/>
      <c r="J1277" s="238"/>
      <c r="K1277" s="238"/>
      <c r="L1277" s="243"/>
      <c r="M1277" s="244"/>
      <c r="N1277" s="245"/>
      <c r="O1277" s="245"/>
      <c r="P1277" s="245"/>
      <c r="Q1277" s="245"/>
      <c r="R1277" s="245"/>
      <c r="S1277" s="245"/>
      <c r="T1277" s="246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7" t="s">
        <v>145</v>
      </c>
      <c r="AU1277" s="247" t="s">
        <v>143</v>
      </c>
      <c r="AV1277" s="14" t="s">
        <v>143</v>
      </c>
      <c r="AW1277" s="14" t="s">
        <v>30</v>
      </c>
      <c r="AX1277" s="14" t="s">
        <v>73</v>
      </c>
      <c r="AY1277" s="247" t="s">
        <v>135</v>
      </c>
    </row>
    <row r="1278" s="15" customFormat="1">
      <c r="A1278" s="15"/>
      <c r="B1278" s="248"/>
      <c r="C1278" s="249"/>
      <c r="D1278" s="228" t="s">
        <v>145</v>
      </c>
      <c r="E1278" s="250" t="s">
        <v>1</v>
      </c>
      <c r="F1278" s="251" t="s">
        <v>148</v>
      </c>
      <c r="G1278" s="249"/>
      <c r="H1278" s="252">
        <v>39.105000000000004</v>
      </c>
      <c r="I1278" s="253"/>
      <c r="J1278" s="249"/>
      <c r="K1278" s="249"/>
      <c r="L1278" s="254"/>
      <c r="M1278" s="255"/>
      <c r="N1278" s="256"/>
      <c r="O1278" s="256"/>
      <c r="P1278" s="256"/>
      <c r="Q1278" s="256"/>
      <c r="R1278" s="256"/>
      <c r="S1278" s="256"/>
      <c r="T1278" s="257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58" t="s">
        <v>145</v>
      </c>
      <c r="AU1278" s="258" t="s">
        <v>143</v>
      </c>
      <c r="AV1278" s="15" t="s">
        <v>142</v>
      </c>
      <c r="AW1278" s="15" t="s">
        <v>30</v>
      </c>
      <c r="AX1278" s="15" t="s">
        <v>78</v>
      </c>
      <c r="AY1278" s="258" t="s">
        <v>135</v>
      </c>
    </row>
    <row r="1279" s="2" customFormat="1" ht="24.15" customHeight="1">
      <c r="A1279" s="38"/>
      <c r="B1279" s="39"/>
      <c r="C1279" s="212" t="s">
        <v>1590</v>
      </c>
      <c r="D1279" s="212" t="s">
        <v>138</v>
      </c>
      <c r="E1279" s="213" t="s">
        <v>1591</v>
      </c>
      <c r="F1279" s="214" t="s">
        <v>1592</v>
      </c>
      <c r="G1279" s="215" t="s">
        <v>162</v>
      </c>
      <c r="H1279" s="216">
        <v>39.104999999999997</v>
      </c>
      <c r="I1279" s="217"/>
      <c r="J1279" s="218">
        <f>ROUND(I1279*H1279,2)</f>
        <v>0</v>
      </c>
      <c r="K1279" s="219"/>
      <c r="L1279" s="44"/>
      <c r="M1279" s="220" t="s">
        <v>1</v>
      </c>
      <c r="N1279" s="221" t="s">
        <v>39</v>
      </c>
      <c r="O1279" s="91"/>
      <c r="P1279" s="222">
        <f>O1279*H1279</f>
        <v>0</v>
      </c>
      <c r="Q1279" s="222">
        <v>0.00020000000000000001</v>
      </c>
      <c r="R1279" s="222">
        <f>Q1279*H1279</f>
        <v>0.0078209999999999998</v>
      </c>
      <c r="S1279" s="222">
        <v>0</v>
      </c>
      <c r="T1279" s="223">
        <f>S1279*H1279</f>
        <v>0</v>
      </c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R1279" s="224" t="s">
        <v>253</v>
      </c>
      <c r="AT1279" s="224" t="s">
        <v>138</v>
      </c>
      <c r="AU1279" s="224" t="s">
        <v>143</v>
      </c>
      <c r="AY1279" s="17" t="s">
        <v>135</v>
      </c>
      <c r="BE1279" s="225">
        <f>IF(N1279="základní",J1279,0)</f>
        <v>0</v>
      </c>
      <c r="BF1279" s="225">
        <f>IF(N1279="snížená",J1279,0)</f>
        <v>0</v>
      </c>
      <c r="BG1279" s="225">
        <f>IF(N1279="zákl. přenesená",J1279,0)</f>
        <v>0</v>
      </c>
      <c r="BH1279" s="225">
        <f>IF(N1279="sníž. přenesená",J1279,0)</f>
        <v>0</v>
      </c>
      <c r="BI1279" s="225">
        <f>IF(N1279="nulová",J1279,0)</f>
        <v>0</v>
      </c>
      <c r="BJ1279" s="17" t="s">
        <v>143</v>
      </c>
      <c r="BK1279" s="225">
        <f>ROUND(I1279*H1279,2)</f>
        <v>0</v>
      </c>
      <c r="BL1279" s="17" t="s">
        <v>253</v>
      </c>
      <c r="BM1279" s="224" t="s">
        <v>1593</v>
      </c>
    </row>
    <row r="1280" s="13" customFormat="1">
      <c r="A1280" s="13"/>
      <c r="B1280" s="226"/>
      <c r="C1280" s="227"/>
      <c r="D1280" s="228" t="s">
        <v>145</v>
      </c>
      <c r="E1280" s="229" t="s">
        <v>1</v>
      </c>
      <c r="F1280" s="230" t="s">
        <v>183</v>
      </c>
      <c r="G1280" s="227"/>
      <c r="H1280" s="229" t="s">
        <v>1</v>
      </c>
      <c r="I1280" s="231"/>
      <c r="J1280" s="227"/>
      <c r="K1280" s="227"/>
      <c r="L1280" s="232"/>
      <c r="M1280" s="233"/>
      <c r="N1280" s="234"/>
      <c r="O1280" s="234"/>
      <c r="P1280" s="234"/>
      <c r="Q1280" s="234"/>
      <c r="R1280" s="234"/>
      <c r="S1280" s="234"/>
      <c r="T1280" s="235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6" t="s">
        <v>145</v>
      </c>
      <c r="AU1280" s="236" t="s">
        <v>143</v>
      </c>
      <c r="AV1280" s="13" t="s">
        <v>78</v>
      </c>
      <c r="AW1280" s="13" t="s">
        <v>30</v>
      </c>
      <c r="AX1280" s="13" t="s">
        <v>73</v>
      </c>
      <c r="AY1280" s="236" t="s">
        <v>135</v>
      </c>
    </row>
    <row r="1281" s="14" customFormat="1">
      <c r="A1281" s="14"/>
      <c r="B1281" s="237"/>
      <c r="C1281" s="238"/>
      <c r="D1281" s="228" t="s">
        <v>145</v>
      </c>
      <c r="E1281" s="239" t="s">
        <v>1</v>
      </c>
      <c r="F1281" s="240" t="s">
        <v>184</v>
      </c>
      <c r="G1281" s="238"/>
      <c r="H1281" s="241">
        <v>7.1059999999999999</v>
      </c>
      <c r="I1281" s="242"/>
      <c r="J1281" s="238"/>
      <c r="K1281" s="238"/>
      <c r="L1281" s="243"/>
      <c r="M1281" s="244"/>
      <c r="N1281" s="245"/>
      <c r="O1281" s="245"/>
      <c r="P1281" s="245"/>
      <c r="Q1281" s="245"/>
      <c r="R1281" s="245"/>
      <c r="S1281" s="245"/>
      <c r="T1281" s="246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47" t="s">
        <v>145</v>
      </c>
      <c r="AU1281" s="247" t="s">
        <v>143</v>
      </c>
      <c r="AV1281" s="14" t="s">
        <v>143</v>
      </c>
      <c r="AW1281" s="14" t="s">
        <v>30</v>
      </c>
      <c r="AX1281" s="14" t="s">
        <v>73</v>
      </c>
      <c r="AY1281" s="247" t="s">
        <v>135</v>
      </c>
    </row>
    <row r="1282" s="13" customFormat="1">
      <c r="A1282" s="13"/>
      <c r="B1282" s="226"/>
      <c r="C1282" s="227"/>
      <c r="D1282" s="228" t="s">
        <v>145</v>
      </c>
      <c r="E1282" s="229" t="s">
        <v>1</v>
      </c>
      <c r="F1282" s="230" t="s">
        <v>189</v>
      </c>
      <c r="G1282" s="227"/>
      <c r="H1282" s="229" t="s">
        <v>1</v>
      </c>
      <c r="I1282" s="231"/>
      <c r="J1282" s="227"/>
      <c r="K1282" s="227"/>
      <c r="L1282" s="232"/>
      <c r="M1282" s="233"/>
      <c r="N1282" s="234"/>
      <c r="O1282" s="234"/>
      <c r="P1282" s="234"/>
      <c r="Q1282" s="234"/>
      <c r="R1282" s="234"/>
      <c r="S1282" s="234"/>
      <c r="T1282" s="235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6" t="s">
        <v>145</v>
      </c>
      <c r="AU1282" s="236" t="s">
        <v>143</v>
      </c>
      <c r="AV1282" s="13" t="s">
        <v>78</v>
      </c>
      <c r="AW1282" s="13" t="s">
        <v>30</v>
      </c>
      <c r="AX1282" s="13" t="s">
        <v>73</v>
      </c>
      <c r="AY1282" s="236" t="s">
        <v>135</v>
      </c>
    </row>
    <row r="1283" s="14" customFormat="1">
      <c r="A1283" s="14"/>
      <c r="B1283" s="237"/>
      <c r="C1283" s="238"/>
      <c r="D1283" s="228" t="s">
        <v>145</v>
      </c>
      <c r="E1283" s="239" t="s">
        <v>1</v>
      </c>
      <c r="F1283" s="240" t="s">
        <v>190</v>
      </c>
      <c r="G1283" s="238"/>
      <c r="H1283" s="241">
        <v>5.1399999999999997</v>
      </c>
      <c r="I1283" s="242"/>
      <c r="J1283" s="238"/>
      <c r="K1283" s="238"/>
      <c r="L1283" s="243"/>
      <c r="M1283" s="244"/>
      <c r="N1283" s="245"/>
      <c r="O1283" s="245"/>
      <c r="P1283" s="245"/>
      <c r="Q1283" s="245"/>
      <c r="R1283" s="245"/>
      <c r="S1283" s="245"/>
      <c r="T1283" s="246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47" t="s">
        <v>145</v>
      </c>
      <c r="AU1283" s="247" t="s">
        <v>143</v>
      </c>
      <c r="AV1283" s="14" t="s">
        <v>143</v>
      </c>
      <c r="AW1283" s="14" t="s">
        <v>30</v>
      </c>
      <c r="AX1283" s="14" t="s">
        <v>73</v>
      </c>
      <c r="AY1283" s="247" t="s">
        <v>135</v>
      </c>
    </row>
    <row r="1284" s="13" customFormat="1">
      <c r="A1284" s="13"/>
      <c r="B1284" s="226"/>
      <c r="C1284" s="227"/>
      <c r="D1284" s="228" t="s">
        <v>145</v>
      </c>
      <c r="E1284" s="229" t="s">
        <v>1</v>
      </c>
      <c r="F1284" s="230" t="s">
        <v>191</v>
      </c>
      <c r="G1284" s="227"/>
      <c r="H1284" s="229" t="s">
        <v>1</v>
      </c>
      <c r="I1284" s="231"/>
      <c r="J1284" s="227"/>
      <c r="K1284" s="227"/>
      <c r="L1284" s="232"/>
      <c r="M1284" s="233"/>
      <c r="N1284" s="234"/>
      <c r="O1284" s="234"/>
      <c r="P1284" s="234"/>
      <c r="Q1284" s="234"/>
      <c r="R1284" s="234"/>
      <c r="S1284" s="234"/>
      <c r="T1284" s="235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6" t="s">
        <v>145</v>
      </c>
      <c r="AU1284" s="236" t="s">
        <v>143</v>
      </c>
      <c r="AV1284" s="13" t="s">
        <v>78</v>
      </c>
      <c r="AW1284" s="13" t="s">
        <v>30</v>
      </c>
      <c r="AX1284" s="13" t="s">
        <v>73</v>
      </c>
      <c r="AY1284" s="236" t="s">
        <v>135</v>
      </c>
    </row>
    <row r="1285" s="14" customFormat="1">
      <c r="A1285" s="14"/>
      <c r="B1285" s="237"/>
      <c r="C1285" s="238"/>
      <c r="D1285" s="228" t="s">
        <v>145</v>
      </c>
      <c r="E1285" s="239" t="s">
        <v>1</v>
      </c>
      <c r="F1285" s="240" t="s">
        <v>192</v>
      </c>
      <c r="G1285" s="238"/>
      <c r="H1285" s="241">
        <v>10.348000000000001</v>
      </c>
      <c r="I1285" s="242"/>
      <c r="J1285" s="238"/>
      <c r="K1285" s="238"/>
      <c r="L1285" s="243"/>
      <c r="M1285" s="244"/>
      <c r="N1285" s="245"/>
      <c r="O1285" s="245"/>
      <c r="P1285" s="245"/>
      <c r="Q1285" s="245"/>
      <c r="R1285" s="245"/>
      <c r="S1285" s="245"/>
      <c r="T1285" s="246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47" t="s">
        <v>145</v>
      </c>
      <c r="AU1285" s="247" t="s">
        <v>143</v>
      </c>
      <c r="AV1285" s="14" t="s">
        <v>143</v>
      </c>
      <c r="AW1285" s="14" t="s">
        <v>30</v>
      </c>
      <c r="AX1285" s="14" t="s">
        <v>73</v>
      </c>
      <c r="AY1285" s="247" t="s">
        <v>135</v>
      </c>
    </row>
    <row r="1286" s="13" customFormat="1">
      <c r="A1286" s="13"/>
      <c r="B1286" s="226"/>
      <c r="C1286" s="227"/>
      <c r="D1286" s="228" t="s">
        <v>145</v>
      </c>
      <c r="E1286" s="229" t="s">
        <v>1</v>
      </c>
      <c r="F1286" s="230" t="s">
        <v>193</v>
      </c>
      <c r="G1286" s="227"/>
      <c r="H1286" s="229" t="s">
        <v>1</v>
      </c>
      <c r="I1286" s="231"/>
      <c r="J1286" s="227"/>
      <c r="K1286" s="227"/>
      <c r="L1286" s="232"/>
      <c r="M1286" s="233"/>
      <c r="N1286" s="234"/>
      <c r="O1286" s="234"/>
      <c r="P1286" s="234"/>
      <c r="Q1286" s="234"/>
      <c r="R1286" s="234"/>
      <c r="S1286" s="234"/>
      <c r="T1286" s="235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36" t="s">
        <v>145</v>
      </c>
      <c r="AU1286" s="236" t="s">
        <v>143</v>
      </c>
      <c r="AV1286" s="13" t="s">
        <v>78</v>
      </c>
      <c r="AW1286" s="13" t="s">
        <v>30</v>
      </c>
      <c r="AX1286" s="13" t="s">
        <v>73</v>
      </c>
      <c r="AY1286" s="236" t="s">
        <v>135</v>
      </c>
    </row>
    <row r="1287" s="14" customFormat="1">
      <c r="A1287" s="14"/>
      <c r="B1287" s="237"/>
      <c r="C1287" s="238"/>
      <c r="D1287" s="228" t="s">
        <v>145</v>
      </c>
      <c r="E1287" s="239" t="s">
        <v>1</v>
      </c>
      <c r="F1287" s="240" t="s">
        <v>194</v>
      </c>
      <c r="G1287" s="238"/>
      <c r="H1287" s="241">
        <v>16.510999999999999</v>
      </c>
      <c r="I1287" s="242"/>
      <c r="J1287" s="238"/>
      <c r="K1287" s="238"/>
      <c r="L1287" s="243"/>
      <c r="M1287" s="244"/>
      <c r="N1287" s="245"/>
      <c r="O1287" s="245"/>
      <c r="P1287" s="245"/>
      <c r="Q1287" s="245"/>
      <c r="R1287" s="245"/>
      <c r="S1287" s="245"/>
      <c r="T1287" s="246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47" t="s">
        <v>145</v>
      </c>
      <c r="AU1287" s="247" t="s">
        <v>143</v>
      </c>
      <c r="AV1287" s="14" t="s">
        <v>143</v>
      </c>
      <c r="AW1287" s="14" t="s">
        <v>30</v>
      </c>
      <c r="AX1287" s="14" t="s">
        <v>73</v>
      </c>
      <c r="AY1287" s="247" t="s">
        <v>135</v>
      </c>
    </row>
    <row r="1288" s="15" customFormat="1">
      <c r="A1288" s="15"/>
      <c r="B1288" s="248"/>
      <c r="C1288" s="249"/>
      <c r="D1288" s="228" t="s">
        <v>145</v>
      </c>
      <c r="E1288" s="250" t="s">
        <v>1</v>
      </c>
      <c r="F1288" s="251" t="s">
        <v>148</v>
      </c>
      <c r="G1288" s="249"/>
      <c r="H1288" s="252">
        <v>39.105000000000004</v>
      </c>
      <c r="I1288" s="253"/>
      <c r="J1288" s="249"/>
      <c r="K1288" s="249"/>
      <c r="L1288" s="254"/>
      <c r="M1288" s="255"/>
      <c r="N1288" s="256"/>
      <c r="O1288" s="256"/>
      <c r="P1288" s="256"/>
      <c r="Q1288" s="256"/>
      <c r="R1288" s="256"/>
      <c r="S1288" s="256"/>
      <c r="T1288" s="257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T1288" s="258" t="s">
        <v>145</v>
      </c>
      <c r="AU1288" s="258" t="s">
        <v>143</v>
      </c>
      <c r="AV1288" s="15" t="s">
        <v>142</v>
      </c>
      <c r="AW1288" s="15" t="s">
        <v>30</v>
      </c>
      <c r="AX1288" s="15" t="s">
        <v>78</v>
      </c>
      <c r="AY1288" s="258" t="s">
        <v>135</v>
      </c>
    </row>
    <row r="1289" s="2" customFormat="1" ht="33" customHeight="1">
      <c r="A1289" s="38"/>
      <c r="B1289" s="39"/>
      <c r="C1289" s="212" t="s">
        <v>1594</v>
      </c>
      <c r="D1289" s="212" t="s">
        <v>138</v>
      </c>
      <c r="E1289" s="213" t="s">
        <v>1595</v>
      </c>
      <c r="F1289" s="214" t="s">
        <v>1596</v>
      </c>
      <c r="G1289" s="215" t="s">
        <v>162</v>
      </c>
      <c r="H1289" s="216">
        <v>39.104999999999997</v>
      </c>
      <c r="I1289" s="217"/>
      <c r="J1289" s="218">
        <f>ROUND(I1289*H1289,2)</f>
        <v>0</v>
      </c>
      <c r="K1289" s="219"/>
      <c r="L1289" s="44"/>
      <c r="M1289" s="220" t="s">
        <v>1</v>
      </c>
      <c r="N1289" s="221" t="s">
        <v>39</v>
      </c>
      <c r="O1289" s="91"/>
      <c r="P1289" s="222">
        <f>O1289*H1289</f>
        <v>0</v>
      </c>
      <c r="Q1289" s="222">
        <v>0.0074999999999999997</v>
      </c>
      <c r="R1289" s="222">
        <f>Q1289*H1289</f>
        <v>0.29328749999999998</v>
      </c>
      <c r="S1289" s="222">
        <v>0</v>
      </c>
      <c r="T1289" s="223">
        <f>S1289*H1289</f>
        <v>0</v>
      </c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R1289" s="224" t="s">
        <v>253</v>
      </c>
      <c r="AT1289" s="224" t="s">
        <v>138</v>
      </c>
      <c r="AU1289" s="224" t="s">
        <v>143</v>
      </c>
      <c r="AY1289" s="17" t="s">
        <v>135</v>
      </c>
      <c r="BE1289" s="225">
        <f>IF(N1289="základní",J1289,0)</f>
        <v>0</v>
      </c>
      <c r="BF1289" s="225">
        <f>IF(N1289="snížená",J1289,0)</f>
        <v>0</v>
      </c>
      <c r="BG1289" s="225">
        <f>IF(N1289="zákl. přenesená",J1289,0)</f>
        <v>0</v>
      </c>
      <c r="BH1289" s="225">
        <f>IF(N1289="sníž. přenesená",J1289,0)</f>
        <v>0</v>
      </c>
      <c r="BI1289" s="225">
        <f>IF(N1289="nulová",J1289,0)</f>
        <v>0</v>
      </c>
      <c r="BJ1289" s="17" t="s">
        <v>143</v>
      </c>
      <c r="BK1289" s="225">
        <f>ROUND(I1289*H1289,2)</f>
        <v>0</v>
      </c>
      <c r="BL1289" s="17" t="s">
        <v>253</v>
      </c>
      <c r="BM1289" s="224" t="s">
        <v>1597</v>
      </c>
    </row>
    <row r="1290" s="13" customFormat="1">
      <c r="A1290" s="13"/>
      <c r="B1290" s="226"/>
      <c r="C1290" s="227"/>
      <c r="D1290" s="228" t="s">
        <v>145</v>
      </c>
      <c r="E1290" s="229" t="s">
        <v>1</v>
      </c>
      <c r="F1290" s="230" t="s">
        <v>183</v>
      </c>
      <c r="G1290" s="227"/>
      <c r="H1290" s="229" t="s">
        <v>1</v>
      </c>
      <c r="I1290" s="231"/>
      <c r="J1290" s="227"/>
      <c r="K1290" s="227"/>
      <c r="L1290" s="232"/>
      <c r="M1290" s="233"/>
      <c r="N1290" s="234"/>
      <c r="O1290" s="234"/>
      <c r="P1290" s="234"/>
      <c r="Q1290" s="234"/>
      <c r="R1290" s="234"/>
      <c r="S1290" s="234"/>
      <c r="T1290" s="235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6" t="s">
        <v>145</v>
      </c>
      <c r="AU1290" s="236" t="s">
        <v>143</v>
      </c>
      <c r="AV1290" s="13" t="s">
        <v>78</v>
      </c>
      <c r="AW1290" s="13" t="s">
        <v>30</v>
      </c>
      <c r="AX1290" s="13" t="s">
        <v>73</v>
      </c>
      <c r="AY1290" s="236" t="s">
        <v>135</v>
      </c>
    </row>
    <row r="1291" s="14" customFormat="1">
      <c r="A1291" s="14"/>
      <c r="B1291" s="237"/>
      <c r="C1291" s="238"/>
      <c r="D1291" s="228" t="s">
        <v>145</v>
      </c>
      <c r="E1291" s="239" t="s">
        <v>1</v>
      </c>
      <c r="F1291" s="240" t="s">
        <v>184</v>
      </c>
      <c r="G1291" s="238"/>
      <c r="H1291" s="241">
        <v>7.1059999999999999</v>
      </c>
      <c r="I1291" s="242"/>
      <c r="J1291" s="238"/>
      <c r="K1291" s="238"/>
      <c r="L1291" s="243"/>
      <c r="M1291" s="244"/>
      <c r="N1291" s="245"/>
      <c r="O1291" s="245"/>
      <c r="P1291" s="245"/>
      <c r="Q1291" s="245"/>
      <c r="R1291" s="245"/>
      <c r="S1291" s="245"/>
      <c r="T1291" s="246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47" t="s">
        <v>145</v>
      </c>
      <c r="AU1291" s="247" t="s">
        <v>143</v>
      </c>
      <c r="AV1291" s="14" t="s">
        <v>143</v>
      </c>
      <c r="AW1291" s="14" t="s">
        <v>30</v>
      </c>
      <c r="AX1291" s="14" t="s">
        <v>73</v>
      </c>
      <c r="AY1291" s="247" t="s">
        <v>135</v>
      </c>
    </row>
    <row r="1292" s="13" customFormat="1">
      <c r="A1292" s="13"/>
      <c r="B1292" s="226"/>
      <c r="C1292" s="227"/>
      <c r="D1292" s="228" t="s">
        <v>145</v>
      </c>
      <c r="E1292" s="229" t="s">
        <v>1</v>
      </c>
      <c r="F1292" s="230" t="s">
        <v>189</v>
      </c>
      <c r="G1292" s="227"/>
      <c r="H1292" s="229" t="s">
        <v>1</v>
      </c>
      <c r="I1292" s="231"/>
      <c r="J1292" s="227"/>
      <c r="K1292" s="227"/>
      <c r="L1292" s="232"/>
      <c r="M1292" s="233"/>
      <c r="N1292" s="234"/>
      <c r="O1292" s="234"/>
      <c r="P1292" s="234"/>
      <c r="Q1292" s="234"/>
      <c r="R1292" s="234"/>
      <c r="S1292" s="234"/>
      <c r="T1292" s="235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6" t="s">
        <v>145</v>
      </c>
      <c r="AU1292" s="236" t="s">
        <v>143</v>
      </c>
      <c r="AV1292" s="13" t="s">
        <v>78</v>
      </c>
      <c r="AW1292" s="13" t="s">
        <v>30</v>
      </c>
      <c r="AX1292" s="13" t="s">
        <v>73</v>
      </c>
      <c r="AY1292" s="236" t="s">
        <v>135</v>
      </c>
    </row>
    <row r="1293" s="14" customFormat="1">
      <c r="A1293" s="14"/>
      <c r="B1293" s="237"/>
      <c r="C1293" s="238"/>
      <c r="D1293" s="228" t="s">
        <v>145</v>
      </c>
      <c r="E1293" s="239" t="s">
        <v>1</v>
      </c>
      <c r="F1293" s="240" t="s">
        <v>190</v>
      </c>
      <c r="G1293" s="238"/>
      <c r="H1293" s="241">
        <v>5.1399999999999997</v>
      </c>
      <c r="I1293" s="242"/>
      <c r="J1293" s="238"/>
      <c r="K1293" s="238"/>
      <c r="L1293" s="243"/>
      <c r="M1293" s="244"/>
      <c r="N1293" s="245"/>
      <c r="O1293" s="245"/>
      <c r="P1293" s="245"/>
      <c r="Q1293" s="245"/>
      <c r="R1293" s="245"/>
      <c r="S1293" s="245"/>
      <c r="T1293" s="246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47" t="s">
        <v>145</v>
      </c>
      <c r="AU1293" s="247" t="s">
        <v>143</v>
      </c>
      <c r="AV1293" s="14" t="s">
        <v>143</v>
      </c>
      <c r="AW1293" s="14" t="s">
        <v>30</v>
      </c>
      <c r="AX1293" s="14" t="s">
        <v>73</v>
      </c>
      <c r="AY1293" s="247" t="s">
        <v>135</v>
      </c>
    </row>
    <row r="1294" s="13" customFormat="1">
      <c r="A1294" s="13"/>
      <c r="B1294" s="226"/>
      <c r="C1294" s="227"/>
      <c r="D1294" s="228" t="s">
        <v>145</v>
      </c>
      <c r="E1294" s="229" t="s">
        <v>1</v>
      </c>
      <c r="F1294" s="230" t="s">
        <v>191</v>
      </c>
      <c r="G1294" s="227"/>
      <c r="H1294" s="229" t="s">
        <v>1</v>
      </c>
      <c r="I1294" s="231"/>
      <c r="J1294" s="227"/>
      <c r="K1294" s="227"/>
      <c r="L1294" s="232"/>
      <c r="M1294" s="233"/>
      <c r="N1294" s="234"/>
      <c r="O1294" s="234"/>
      <c r="P1294" s="234"/>
      <c r="Q1294" s="234"/>
      <c r="R1294" s="234"/>
      <c r="S1294" s="234"/>
      <c r="T1294" s="235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6" t="s">
        <v>145</v>
      </c>
      <c r="AU1294" s="236" t="s">
        <v>143</v>
      </c>
      <c r="AV1294" s="13" t="s">
        <v>78</v>
      </c>
      <c r="AW1294" s="13" t="s">
        <v>30</v>
      </c>
      <c r="AX1294" s="13" t="s">
        <v>73</v>
      </c>
      <c r="AY1294" s="236" t="s">
        <v>135</v>
      </c>
    </row>
    <row r="1295" s="14" customFormat="1">
      <c r="A1295" s="14"/>
      <c r="B1295" s="237"/>
      <c r="C1295" s="238"/>
      <c r="D1295" s="228" t="s">
        <v>145</v>
      </c>
      <c r="E1295" s="239" t="s">
        <v>1</v>
      </c>
      <c r="F1295" s="240" t="s">
        <v>192</v>
      </c>
      <c r="G1295" s="238"/>
      <c r="H1295" s="241">
        <v>10.348000000000001</v>
      </c>
      <c r="I1295" s="242"/>
      <c r="J1295" s="238"/>
      <c r="K1295" s="238"/>
      <c r="L1295" s="243"/>
      <c r="M1295" s="244"/>
      <c r="N1295" s="245"/>
      <c r="O1295" s="245"/>
      <c r="P1295" s="245"/>
      <c r="Q1295" s="245"/>
      <c r="R1295" s="245"/>
      <c r="S1295" s="245"/>
      <c r="T1295" s="246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7" t="s">
        <v>145</v>
      </c>
      <c r="AU1295" s="247" t="s">
        <v>143</v>
      </c>
      <c r="AV1295" s="14" t="s">
        <v>143</v>
      </c>
      <c r="AW1295" s="14" t="s">
        <v>30</v>
      </c>
      <c r="AX1295" s="14" t="s">
        <v>73</v>
      </c>
      <c r="AY1295" s="247" t="s">
        <v>135</v>
      </c>
    </row>
    <row r="1296" s="13" customFormat="1">
      <c r="A1296" s="13"/>
      <c r="B1296" s="226"/>
      <c r="C1296" s="227"/>
      <c r="D1296" s="228" t="s">
        <v>145</v>
      </c>
      <c r="E1296" s="229" t="s">
        <v>1</v>
      </c>
      <c r="F1296" s="230" t="s">
        <v>193</v>
      </c>
      <c r="G1296" s="227"/>
      <c r="H1296" s="229" t="s">
        <v>1</v>
      </c>
      <c r="I1296" s="231"/>
      <c r="J1296" s="227"/>
      <c r="K1296" s="227"/>
      <c r="L1296" s="232"/>
      <c r="M1296" s="233"/>
      <c r="N1296" s="234"/>
      <c r="O1296" s="234"/>
      <c r="P1296" s="234"/>
      <c r="Q1296" s="234"/>
      <c r="R1296" s="234"/>
      <c r="S1296" s="234"/>
      <c r="T1296" s="235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36" t="s">
        <v>145</v>
      </c>
      <c r="AU1296" s="236" t="s">
        <v>143</v>
      </c>
      <c r="AV1296" s="13" t="s">
        <v>78</v>
      </c>
      <c r="AW1296" s="13" t="s">
        <v>30</v>
      </c>
      <c r="AX1296" s="13" t="s">
        <v>73</v>
      </c>
      <c r="AY1296" s="236" t="s">
        <v>135</v>
      </c>
    </row>
    <row r="1297" s="14" customFormat="1">
      <c r="A1297" s="14"/>
      <c r="B1297" s="237"/>
      <c r="C1297" s="238"/>
      <c r="D1297" s="228" t="s">
        <v>145</v>
      </c>
      <c r="E1297" s="239" t="s">
        <v>1</v>
      </c>
      <c r="F1297" s="240" t="s">
        <v>194</v>
      </c>
      <c r="G1297" s="238"/>
      <c r="H1297" s="241">
        <v>16.510999999999999</v>
      </c>
      <c r="I1297" s="242"/>
      <c r="J1297" s="238"/>
      <c r="K1297" s="238"/>
      <c r="L1297" s="243"/>
      <c r="M1297" s="244"/>
      <c r="N1297" s="245"/>
      <c r="O1297" s="245"/>
      <c r="P1297" s="245"/>
      <c r="Q1297" s="245"/>
      <c r="R1297" s="245"/>
      <c r="S1297" s="245"/>
      <c r="T1297" s="246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47" t="s">
        <v>145</v>
      </c>
      <c r="AU1297" s="247" t="s">
        <v>143</v>
      </c>
      <c r="AV1297" s="14" t="s">
        <v>143</v>
      </c>
      <c r="AW1297" s="14" t="s">
        <v>30</v>
      </c>
      <c r="AX1297" s="14" t="s">
        <v>73</v>
      </c>
      <c r="AY1297" s="247" t="s">
        <v>135</v>
      </c>
    </row>
    <row r="1298" s="15" customFormat="1">
      <c r="A1298" s="15"/>
      <c r="B1298" s="248"/>
      <c r="C1298" s="249"/>
      <c r="D1298" s="228" t="s">
        <v>145</v>
      </c>
      <c r="E1298" s="250" t="s">
        <v>1</v>
      </c>
      <c r="F1298" s="251" t="s">
        <v>148</v>
      </c>
      <c r="G1298" s="249"/>
      <c r="H1298" s="252">
        <v>39.105000000000004</v>
      </c>
      <c r="I1298" s="253"/>
      <c r="J1298" s="249"/>
      <c r="K1298" s="249"/>
      <c r="L1298" s="254"/>
      <c r="M1298" s="255"/>
      <c r="N1298" s="256"/>
      <c r="O1298" s="256"/>
      <c r="P1298" s="256"/>
      <c r="Q1298" s="256"/>
      <c r="R1298" s="256"/>
      <c r="S1298" s="256"/>
      <c r="T1298" s="257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T1298" s="258" t="s">
        <v>145</v>
      </c>
      <c r="AU1298" s="258" t="s">
        <v>143</v>
      </c>
      <c r="AV1298" s="15" t="s">
        <v>142</v>
      </c>
      <c r="AW1298" s="15" t="s">
        <v>30</v>
      </c>
      <c r="AX1298" s="15" t="s">
        <v>78</v>
      </c>
      <c r="AY1298" s="258" t="s">
        <v>135</v>
      </c>
    </row>
    <row r="1299" s="2" customFormat="1" ht="24.15" customHeight="1">
      <c r="A1299" s="38"/>
      <c r="B1299" s="39"/>
      <c r="C1299" s="212" t="s">
        <v>1598</v>
      </c>
      <c r="D1299" s="212" t="s">
        <v>138</v>
      </c>
      <c r="E1299" s="213" t="s">
        <v>1599</v>
      </c>
      <c r="F1299" s="214" t="s">
        <v>1600</v>
      </c>
      <c r="G1299" s="215" t="s">
        <v>162</v>
      </c>
      <c r="H1299" s="216">
        <v>39.104999999999997</v>
      </c>
      <c r="I1299" s="217"/>
      <c r="J1299" s="218">
        <f>ROUND(I1299*H1299,2)</f>
        <v>0</v>
      </c>
      <c r="K1299" s="219"/>
      <c r="L1299" s="44"/>
      <c r="M1299" s="220" t="s">
        <v>1</v>
      </c>
      <c r="N1299" s="221" t="s">
        <v>39</v>
      </c>
      <c r="O1299" s="91"/>
      <c r="P1299" s="222">
        <f>O1299*H1299</f>
        <v>0</v>
      </c>
      <c r="Q1299" s="222">
        <v>0</v>
      </c>
      <c r="R1299" s="222">
        <f>Q1299*H1299</f>
        <v>0</v>
      </c>
      <c r="S1299" s="222">
        <v>0.0025000000000000001</v>
      </c>
      <c r="T1299" s="223">
        <f>S1299*H1299</f>
        <v>0.097762499999999988</v>
      </c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R1299" s="224" t="s">
        <v>253</v>
      </c>
      <c r="AT1299" s="224" t="s">
        <v>138</v>
      </c>
      <c r="AU1299" s="224" t="s">
        <v>143</v>
      </c>
      <c r="AY1299" s="17" t="s">
        <v>135</v>
      </c>
      <c r="BE1299" s="225">
        <f>IF(N1299="základní",J1299,0)</f>
        <v>0</v>
      </c>
      <c r="BF1299" s="225">
        <f>IF(N1299="snížená",J1299,0)</f>
        <v>0</v>
      </c>
      <c r="BG1299" s="225">
        <f>IF(N1299="zákl. přenesená",J1299,0)</f>
        <v>0</v>
      </c>
      <c r="BH1299" s="225">
        <f>IF(N1299="sníž. přenesená",J1299,0)</f>
        <v>0</v>
      </c>
      <c r="BI1299" s="225">
        <f>IF(N1299="nulová",J1299,0)</f>
        <v>0</v>
      </c>
      <c r="BJ1299" s="17" t="s">
        <v>143</v>
      </c>
      <c r="BK1299" s="225">
        <f>ROUND(I1299*H1299,2)</f>
        <v>0</v>
      </c>
      <c r="BL1299" s="17" t="s">
        <v>253</v>
      </c>
      <c r="BM1299" s="224" t="s">
        <v>1601</v>
      </c>
    </row>
    <row r="1300" s="13" customFormat="1">
      <c r="A1300" s="13"/>
      <c r="B1300" s="226"/>
      <c r="C1300" s="227"/>
      <c r="D1300" s="228" t="s">
        <v>145</v>
      </c>
      <c r="E1300" s="229" t="s">
        <v>1</v>
      </c>
      <c r="F1300" s="230" t="s">
        <v>183</v>
      </c>
      <c r="G1300" s="227"/>
      <c r="H1300" s="229" t="s">
        <v>1</v>
      </c>
      <c r="I1300" s="231"/>
      <c r="J1300" s="227"/>
      <c r="K1300" s="227"/>
      <c r="L1300" s="232"/>
      <c r="M1300" s="233"/>
      <c r="N1300" s="234"/>
      <c r="O1300" s="234"/>
      <c r="P1300" s="234"/>
      <c r="Q1300" s="234"/>
      <c r="R1300" s="234"/>
      <c r="S1300" s="234"/>
      <c r="T1300" s="235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36" t="s">
        <v>145</v>
      </c>
      <c r="AU1300" s="236" t="s">
        <v>143</v>
      </c>
      <c r="AV1300" s="13" t="s">
        <v>78</v>
      </c>
      <c r="AW1300" s="13" t="s">
        <v>30</v>
      </c>
      <c r="AX1300" s="13" t="s">
        <v>73</v>
      </c>
      <c r="AY1300" s="236" t="s">
        <v>135</v>
      </c>
    </row>
    <row r="1301" s="14" customFormat="1">
      <c r="A1301" s="14"/>
      <c r="B1301" s="237"/>
      <c r="C1301" s="238"/>
      <c r="D1301" s="228" t="s">
        <v>145</v>
      </c>
      <c r="E1301" s="239" t="s">
        <v>1</v>
      </c>
      <c r="F1301" s="240" t="s">
        <v>184</v>
      </c>
      <c r="G1301" s="238"/>
      <c r="H1301" s="241">
        <v>7.1059999999999999</v>
      </c>
      <c r="I1301" s="242"/>
      <c r="J1301" s="238"/>
      <c r="K1301" s="238"/>
      <c r="L1301" s="243"/>
      <c r="M1301" s="244"/>
      <c r="N1301" s="245"/>
      <c r="O1301" s="245"/>
      <c r="P1301" s="245"/>
      <c r="Q1301" s="245"/>
      <c r="R1301" s="245"/>
      <c r="S1301" s="245"/>
      <c r="T1301" s="246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47" t="s">
        <v>145</v>
      </c>
      <c r="AU1301" s="247" t="s">
        <v>143</v>
      </c>
      <c r="AV1301" s="14" t="s">
        <v>143</v>
      </c>
      <c r="AW1301" s="14" t="s">
        <v>30</v>
      </c>
      <c r="AX1301" s="14" t="s">
        <v>73</v>
      </c>
      <c r="AY1301" s="247" t="s">
        <v>135</v>
      </c>
    </row>
    <row r="1302" s="13" customFormat="1">
      <c r="A1302" s="13"/>
      <c r="B1302" s="226"/>
      <c r="C1302" s="227"/>
      <c r="D1302" s="228" t="s">
        <v>145</v>
      </c>
      <c r="E1302" s="229" t="s">
        <v>1</v>
      </c>
      <c r="F1302" s="230" t="s">
        <v>189</v>
      </c>
      <c r="G1302" s="227"/>
      <c r="H1302" s="229" t="s">
        <v>1</v>
      </c>
      <c r="I1302" s="231"/>
      <c r="J1302" s="227"/>
      <c r="K1302" s="227"/>
      <c r="L1302" s="232"/>
      <c r="M1302" s="233"/>
      <c r="N1302" s="234"/>
      <c r="O1302" s="234"/>
      <c r="P1302" s="234"/>
      <c r="Q1302" s="234"/>
      <c r="R1302" s="234"/>
      <c r="S1302" s="234"/>
      <c r="T1302" s="235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6" t="s">
        <v>145</v>
      </c>
      <c r="AU1302" s="236" t="s">
        <v>143</v>
      </c>
      <c r="AV1302" s="13" t="s">
        <v>78</v>
      </c>
      <c r="AW1302" s="13" t="s">
        <v>30</v>
      </c>
      <c r="AX1302" s="13" t="s">
        <v>73</v>
      </c>
      <c r="AY1302" s="236" t="s">
        <v>135</v>
      </c>
    </row>
    <row r="1303" s="14" customFormat="1">
      <c r="A1303" s="14"/>
      <c r="B1303" s="237"/>
      <c r="C1303" s="238"/>
      <c r="D1303" s="228" t="s">
        <v>145</v>
      </c>
      <c r="E1303" s="239" t="s">
        <v>1</v>
      </c>
      <c r="F1303" s="240" t="s">
        <v>190</v>
      </c>
      <c r="G1303" s="238"/>
      <c r="H1303" s="241">
        <v>5.1399999999999997</v>
      </c>
      <c r="I1303" s="242"/>
      <c r="J1303" s="238"/>
      <c r="K1303" s="238"/>
      <c r="L1303" s="243"/>
      <c r="M1303" s="244"/>
      <c r="N1303" s="245"/>
      <c r="O1303" s="245"/>
      <c r="P1303" s="245"/>
      <c r="Q1303" s="245"/>
      <c r="R1303" s="245"/>
      <c r="S1303" s="245"/>
      <c r="T1303" s="246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47" t="s">
        <v>145</v>
      </c>
      <c r="AU1303" s="247" t="s">
        <v>143</v>
      </c>
      <c r="AV1303" s="14" t="s">
        <v>143</v>
      </c>
      <c r="AW1303" s="14" t="s">
        <v>30</v>
      </c>
      <c r="AX1303" s="14" t="s">
        <v>73</v>
      </c>
      <c r="AY1303" s="247" t="s">
        <v>135</v>
      </c>
    </row>
    <row r="1304" s="13" customFormat="1">
      <c r="A1304" s="13"/>
      <c r="B1304" s="226"/>
      <c r="C1304" s="227"/>
      <c r="D1304" s="228" t="s">
        <v>145</v>
      </c>
      <c r="E1304" s="229" t="s">
        <v>1</v>
      </c>
      <c r="F1304" s="230" t="s">
        <v>191</v>
      </c>
      <c r="G1304" s="227"/>
      <c r="H1304" s="229" t="s">
        <v>1</v>
      </c>
      <c r="I1304" s="231"/>
      <c r="J1304" s="227"/>
      <c r="K1304" s="227"/>
      <c r="L1304" s="232"/>
      <c r="M1304" s="233"/>
      <c r="N1304" s="234"/>
      <c r="O1304" s="234"/>
      <c r="P1304" s="234"/>
      <c r="Q1304" s="234"/>
      <c r="R1304" s="234"/>
      <c r="S1304" s="234"/>
      <c r="T1304" s="235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36" t="s">
        <v>145</v>
      </c>
      <c r="AU1304" s="236" t="s">
        <v>143</v>
      </c>
      <c r="AV1304" s="13" t="s">
        <v>78</v>
      </c>
      <c r="AW1304" s="13" t="s">
        <v>30</v>
      </c>
      <c r="AX1304" s="13" t="s">
        <v>73</v>
      </c>
      <c r="AY1304" s="236" t="s">
        <v>135</v>
      </c>
    </row>
    <row r="1305" s="14" customFormat="1">
      <c r="A1305" s="14"/>
      <c r="B1305" s="237"/>
      <c r="C1305" s="238"/>
      <c r="D1305" s="228" t="s">
        <v>145</v>
      </c>
      <c r="E1305" s="239" t="s">
        <v>1</v>
      </c>
      <c r="F1305" s="240" t="s">
        <v>192</v>
      </c>
      <c r="G1305" s="238"/>
      <c r="H1305" s="241">
        <v>10.348000000000001</v>
      </c>
      <c r="I1305" s="242"/>
      <c r="J1305" s="238"/>
      <c r="K1305" s="238"/>
      <c r="L1305" s="243"/>
      <c r="M1305" s="244"/>
      <c r="N1305" s="245"/>
      <c r="O1305" s="245"/>
      <c r="P1305" s="245"/>
      <c r="Q1305" s="245"/>
      <c r="R1305" s="245"/>
      <c r="S1305" s="245"/>
      <c r="T1305" s="246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47" t="s">
        <v>145</v>
      </c>
      <c r="AU1305" s="247" t="s">
        <v>143</v>
      </c>
      <c r="AV1305" s="14" t="s">
        <v>143</v>
      </c>
      <c r="AW1305" s="14" t="s">
        <v>30</v>
      </c>
      <c r="AX1305" s="14" t="s">
        <v>73</v>
      </c>
      <c r="AY1305" s="247" t="s">
        <v>135</v>
      </c>
    </row>
    <row r="1306" s="13" customFormat="1">
      <c r="A1306" s="13"/>
      <c r="B1306" s="226"/>
      <c r="C1306" s="227"/>
      <c r="D1306" s="228" t="s">
        <v>145</v>
      </c>
      <c r="E1306" s="229" t="s">
        <v>1</v>
      </c>
      <c r="F1306" s="230" t="s">
        <v>193</v>
      </c>
      <c r="G1306" s="227"/>
      <c r="H1306" s="229" t="s">
        <v>1</v>
      </c>
      <c r="I1306" s="231"/>
      <c r="J1306" s="227"/>
      <c r="K1306" s="227"/>
      <c r="L1306" s="232"/>
      <c r="M1306" s="233"/>
      <c r="N1306" s="234"/>
      <c r="O1306" s="234"/>
      <c r="P1306" s="234"/>
      <c r="Q1306" s="234"/>
      <c r="R1306" s="234"/>
      <c r="S1306" s="234"/>
      <c r="T1306" s="235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6" t="s">
        <v>145</v>
      </c>
      <c r="AU1306" s="236" t="s">
        <v>143</v>
      </c>
      <c r="AV1306" s="13" t="s">
        <v>78</v>
      </c>
      <c r="AW1306" s="13" t="s">
        <v>30</v>
      </c>
      <c r="AX1306" s="13" t="s">
        <v>73</v>
      </c>
      <c r="AY1306" s="236" t="s">
        <v>135</v>
      </c>
    </row>
    <row r="1307" s="14" customFormat="1">
      <c r="A1307" s="14"/>
      <c r="B1307" s="237"/>
      <c r="C1307" s="238"/>
      <c r="D1307" s="228" t="s">
        <v>145</v>
      </c>
      <c r="E1307" s="239" t="s">
        <v>1</v>
      </c>
      <c r="F1307" s="240" t="s">
        <v>194</v>
      </c>
      <c r="G1307" s="238"/>
      <c r="H1307" s="241">
        <v>16.510999999999999</v>
      </c>
      <c r="I1307" s="242"/>
      <c r="J1307" s="238"/>
      <c r="K1307" s="238"/>
      <c r="L1307" s="243"/>
      <c r="M1307" s="244"/>
      <c r="N1307" s="245"/>
      <c r="O1307" s="245"/>
      <c r="P1307" s="245"/>
      <c r="Q1307" s="245"/>
      <c r="R1307" s="245"/>
      <c r="S1307" s="245"/>
      <c r="T1307" s="246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47" t="s">
        <v>145</v>
      </c>
      <c r="AU1307" s="247" t="s">
        <v>143</v>
      </c>
      <c r="AV1307" s="14" t="s">
        <v>143</v>
      </c>
      <c r="AW1307" s="14" t="s">
        <v>30</v>
      </c>
      <c r="AX1307" s="14" t="s">
        <v>73</v>
      </c>
      <c r="AY1307" s="247" t="s">
        <v>135</v>
      </c>
    </row>
    <row r="1308" s="15" customFormat="1">
      <c r="A1308" s="15"/>
      <c r="B1308" s="248"/>
      <c r="C1308" s="249"/>
      <c r="D1308" s="228" t="s">
        <v>145</v>
      </c>
      <c r="E1308" s="250" t="s">
        <v>1</v>
      </c>
      <c r="F1308" s="251" t="s">
        <v>148</v>
      </c>
      <c r="G1308" s="249"/>
      <c r="H1308" s="252">
        <v>39.105000000000004</v>
      </c>
      <c r="I1308" s="253"/>
      <c r="J1308" s="249"/>
      <c r="K1308" s="249"/>
      <c r="L1308" s="254"/>
      <c r="M1308" s="255"/>
      <c r="N1308" s="256"/>
      <c r="O1308" s="256"/>
      <c r="P1308" s="256"/>
      <c r="Q1308" s="256"/>
      <c r="R1308" s="256"/>
      <c r="S1308" s="256"/>
      <c r="T1308" s="257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T1308" s="258" t="s">
        <v>145</v>
      </c>
      <c r="AU1308" s="258" t="s">
        <v>143</v>
      </c>
      <c r="AV1308" s="15" t="s">
        <v>142</v>
      </c>
      <c r="AW1308" s="15" t="s">
        <v>30</v>
      </c>
      <c r="AX1308" s="15" t="s">
        <v>78</v>
      </c>
      <c r="AY1308" s="258" t="s">
        <v>135</v>
      </c>
    </row>
    <row r="1309" s="2" customFormat="1" ht="21.75" customHeight="1">
      <c r="A1309" s="38"/>
      <c r="B1309" s="39"/>
      <c r="C1309" s="212" t="s">
        <v>1602</v>
      </c>
      <c r="D1309" s="212" t="s">
        <v>138</v>
      </c>
      <c r="E1309" s="213" t="s">
        <v>1603</v>
      </c>
      <c r="F1309" s="214" t="s">
        <v>1604</v>
      </c>
      <c r="G1309" s="215" t="s">
        <v>162</v>
      </c>
      <c r="H1309" s="216">
        <v>39.104999999999997</v>
      </c>
      <c r="I1309" s="217"/>
      <c r="J1309" s="218">
        <f>ROUND(I1309*H1309,2)</f>
        <v>0</v>
      </c>
      <c r="K1309" s="219"/>
      <c r="L1309" s="44"/>
      <c r="M1309" s="220" t="s">
        <v>1</v>
      </c>
      <c r="N1309" s="221" t="s">
        <v>39</v>
      </c>
      <c r="O1309" s="91"/>
      <c r="P1309" s="222">
        <f>O1309*H1309</f>
        <v>0</v>
      </c>
      <c r="Q1309" s="222">
        <v>0.00029999999999999997</v>
      </c>
      <c r="R1309" s="222">
        <f>Q1309*H1309</f>
        <v>0.011731499999999999</v>
      </c>
      <c r="S1309" s="222">
        <v>0</v>
      </c>
      <c r="T1309" s="223">
        <f>S1309*H1309</f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224" t="s">
        <v>253</v>
      </c>
      <c r="AT1309" s="224" t="s">
        <v>138</v>
      </c>
      <c r="AU1309" s="224" t="s">
        <v>143</v>
      </c>
      <c r="AY1309" s="17" t="s">
        <v>135</v>
      </c>
      <c r="BE1309" s="225">
        <f>IF(N1309="základní",J1309,0)</f>
        <v>0</v>
      </c>
      <c r="BF1309" s="225">
        <f>IF(N1309="snížená",J1309,0)</f>
        <v>0</v>
      </c>
      <c r="BG1309" s="225">
        <f>IF(N1309="zákl. přenesená",J1309,0)</f>
        <v>0</v>
      </c>
      <c r="BH1309" s="225">
        <f>IF(N1309="sníž. přenesená",J1309,0)</f>
        <v>0</v>
      </c>
      <c r="BI1309" s="225">
        <f>IF(N1309="nulová",J1309,0)</f>
        <v>0</v>
      </c>
      <c r="BJ1309" s="17" t="s">
        <v>143</v>
      </c>
      <c r="BK1309" s="225">
        <f>ROUND(I1309*H1309,2)</f>
        <v>0</v>
      </c>
      <c r="BL1309" s="17" t="s">
        <v>253</v>
      </c>
      <c r="BM1309" s="224" t="s">
        <v>1605</v>
      </c>
    </row>
    <row r="1310" s="13" customFormat="1">
      <c r="A1310" s="13"/>
      <c r="B1310" s="226"/>
      <c r="C1310" s="227"/>
      <c r="D1310" s="228" t="s">
        <v>145</v>
      </c>
      <c r="E1310" s="229" t="s">
        <v>1</v>
      </c>
      <c r="F1310" s="230" t="s">
        <v>183</v>
      </c>
      <c r="G1310" s="227"/>
      <c r="H1310" s="229" t="s">
        <v>1</v>
      </c>
      <c r="I1310" s="231"/>
      <c r="J1310" s="227"/>
      <c r="K1310" s="227"/>
      <c r="L1310" s="232"/>
      <c r="M1310" s="233"/>
      <c r="N1310" s="234"/>
      <c r="O1310" s="234"/>
      <c r="P1310" s="234"/>
      <c r="Q1310" s="234"/>
      <c r="R1310" s="234"/>
      <c r="S1310" s="234"/>
      <c r="T1310" s="235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6" t="s">
        <v>145</v>
      </c>
      <c r="AU1310" s="236" t="s">
        <v>143</v>
      </c>
      <c r="AV1310" s="13" t="s">
        <v>78</v>
      </c>
      <c r="AW1310" s="13" t="s">
        <v>30</v>
      </c>
      <c r="AX1310" s="13" t="s">
        <v>73</v>
      </c>
      <c r="AY1310" s="236" t="s">
        <v>135</v>
      </c>
    </row>
    <row r="1311" s="14" customFormat="1">
      <c r="A1311" s="14"/>
      <c r="B1311" s="237"/>
      <c r="C1311" s="238"/>
      <c r="D1311" s="228" t="s">
        <v>145</v>
      </c>
      <c r="E1311" s="239" t="s">
        <v>1</v>
      </c>
      <c r="F1311" s="240" t="s">
        <v>184</v>
      </c>
      <c r="G1311" s="238"/>
      <c r="H1311" s="241">
        <v>7.1059999999999999</v>
      </c>
      <c r="I1311" s="242"/>
      <c r="J1311" s="238"/>
      <c r="K1311" s="238"/>
      <c r="L1311" s="243"/>
      <c r="M1311" s="244"/>
      <c r="N1311" s="245"/>
      <c r="O1311" s="245"/>
      <c r="P1311" s="245"/>
      <c r="Q1311" s="245"/>
      <c r="R1311" s="245"/>
      <c r="S1311" s="245"/>
      <c r="T1311" s="246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47" t="s">
        <v>145</v>
      </c>
      <c r="AU1311" s="247" t="s">
        <v>143</v>
      </c>
      <c r="AV1311" s="14" t="s">
        <v>143</v>
      </c>
      <c r="AW1311" s="14" t="s">
        <v>30</v>
      </c>
      <c r="AX1311" s="14" t="s">
        <v>73</v>
      </c>
      <c r="AY1311" s="247" t="s">
        <v>135</v>
      </c>
    </row>
    <row r="1312" s="13" customFormat="1">
      <c r="A1312" s="13"/>
      <c r="B1312" s="226"/>
      <c r="C1312" s="227"/>
      <c r="D1312" s="228" t="s">
        <v>145</v>
      </c>
      <c r="E1312" s="229" t="s">
        <v>1</v>
      </c>
      <c r="F1312" s="230" t="s">
        <v>189</v>
      </c>
      <c r="G1312" s="227"/>
      <c r="H1312" s="229" t="s">
        <v>1</v>
      </c>
      <c r="I1312" s="231"/>
      <c r="J1312" s="227"/>
      <c r="K1312" s="227"/>
      <c r="L1312" s="232"/>
      <c r="M1312" s="233"/>
      <c r="N1312" s="234"/>
      <c r="O1312" s="234"/>
      <c r="P1312" s="234"/>
      <c r="Q1312" s="234"/>
      <c r="R1312" s="234"/>
      <c r="S1312" s="234"/>
      <c r="T1312" s="235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36" t="s">
        <v>145</v>
      </c>
      <c r="AU1312" s="236" t="s">
        <v>143</v>
      </c>
      <c r="AV1312" s="13" t="s">
        <v>78</v>
      </c>
      <c r="AW1312" s="13" t="s">
        <v>30</v>
      </c>
      <c r="AX1312" s="13" t="s">
        <v>73</v>
      </c>
      <c r="AY1312" s="236" t="s">
        <v>135</v>
      </c>
    </row>
    <row r="1313" s="14" customFormat="1">
      <c r="A1313" s="14"/>
      <c r="B1313" s="237"/>
      <c r="C1313" s="238"/>
      <c r="D1313" s="228" t="s">
        <v>145</v>
      </c>
      <c r="E1313" s="239" t="s">
        <v>1</v>
      </c>
      <c r="F1313" s="240" t="s">
        <v>190</v>
      </c>
      <c r="G1313" s="238"/>
      <c r="H1313" s="241">
        <v>5.1399999999999997</v>
      </c>
      <c r="I1313" s="242"/>
      <c r="J1313" s="238"/>
      <c r="K1313" s="238"/>
      <c r="L1313" s="243"/>
      <c r="M1313" s="244"/>
      <c r="N1313" s="245"/>
      <c r="O1313" s="245"/>
      <c r="P1313" s="245"/>
      <c r="Q1313" s="245"/>
      <c r="R1313" s="245"/>
      <c r="S1313" s="245"/>
      <c r="T1313" s="246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47" t="s">
        <v>145</v>
      </c>
      <c r="AU1313" s="247" t="s">
        <v>143</v>
      </c>
      <c r="AV1313" s="14" t="s">
        <v>143</v>
      </c>
      <c r="AW1313" s="14" t="s">
        <v>30</v>
      </c>
      <c r="AX1313" s="14" t="s">
        <v>73</v>
      </c>
      <c r="AY1313" s="247" t="s">
        <v>135</v>
      </c>
    </row>
    <row r="1314" s="13" customFormat="1">
      <c r="A1314" s="13"/>
      <c r="B1314" s="226"/>
      <c r="C1314" s="227"/>
      <c r="D1314" s="228" t="s">
        <v>145</v>
      </c>
      <c r="E1314" s="229" t="s">
        <v>1</v>
      </c>
      <c r="F1314" s="230" t="s">
        <v>191</v>
      </c>
      <c r="G1314" s="227"/>
      <c r="H1314" s="229" t="s">
        <v>1</v>
      </c>
      <c r="I1314" s="231"/>
      <c r="J1314" s="227"/>
      <c r="K1314" s="227"/>
      <c r="L1314" s="232"/>
      <c r="M1314" s="233"/>
      <c r="N1314" s="234"/>
      <c r="O1314" s="234"/>
      <c r="P1314" s="234"/>
      <c r="Q1314" s="234"/>
      <c r="R1314" s="234"/>
      <c r="S1314" s="234"/>
      <c r="T1314" s="235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6" t="s">
        <v>145</v>
      </c>
      <c r="AU1314" s="236" t="s">
        <v>143</v>
      </c>
      <c r="AV1314" s="13" t="s">
        <v>78</v>
      </c>
      <c r="AW1314" s="13" t="s">
        <v>30</v>
      </c>
      <c r="AX1314" s="13" t="s">
        <v>73</v>
      </c>
      <c r="AY1314" s="236" t="s">
        <v>135</v>
      </c>
    </row>
    <row r="1315" s="14" customFormat="1">
      <c r="A1315" s="14"/>
      <c r="B1315" s="237"/>
      <c r="C1315" s="238"/>
      <c r="D1315" s="228" t="s">
        <v>145</v>
      </c>
      <c r="E1315" s="239" t="s">
        <v>1</v>
      </c>
      <c r="F1315" s="240" t="s">
        <v>192</v>
      </c>
      <c r="G1315" s="238"/>
      <c r="H1315" s="241">
        <v>10.348000000000001</v>
      </c>
      <c r="I1315" s="242"/>
      <c r="J1315" s="238"/>
      <c r="K1315" s="238"/>
      <c r="L1315" s="243"/>
      <c r="M1315" s="244"/>
      <c r="N1315" s="245"/>
      <c r="O1315" s="245"/>
      <c r="P1315" s="245"/>
      <c r="Q1315" s="245"/>
      <c r="R1315" s="245"/>
      <c r="S1315" s="245"/>
      <c r="T1315" s="246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7" t="s">
        <v>145</v>
      </c>
      <c r="AU1315" s="247" t="s">
        <v>143</v>
      </c>
      <c r="AV1315" s="14" t="s">
        <v>143</v>
      </c>
      <c r="AW1315" s="14" t="s">
        <v>30</v>
      </c>
      <c r="AX1315" s="14" t="s">
        <v>73</v>
      </c>
      <c r="AY1315" s="247" t="s">
        <v>135</v>
      </c>
    </row>
    <row r="1316" s="13" customFormat="1">
      <c r="A1316" s="13"/>
      <c r="B1316" s="226"/>
      <c r="C1316" s="227"/>
      <c r="D1316" s="228" t="s">
        <v>145</v>
      </c>
      <c r="E1316" s="229" t="s">
        <v>1</v>
      </c>
      <c r="F1316" s="230" t="s">
        <v>193</v>
      </c>
      <c r="G1316" s="227"/>
      <c r="H1316" s="229" t="s">
        <v>1</v>
      </c>
      <c r="I1316" s="231"/>
      <c r="J1316" s="227"/>
      <c r="K1316" s="227"/>
      <c r="L1316" s="232"/>
      <c r="M1316" s="233"/>
      <c r="N1316" s="234"/>
      <c r="O1316" s="234"/>
      <c r="P1316" s="234"/>
      <c r="Q1316" s="234"/>
      <c r="R1316" s="234"/>
      <c r="S1316" s="234"/>
      <c r="T1316" s="235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6" t="s">
        <v>145</v>
      </c>
      <c r="AU1316" s="236" t="s">
        <v>143</v>
      </c>
      <c r="AV1316" s="13" t="s">
        <v>78</v>
      </c>
      <c r="AW1316" s="13" t="s">
        <v>30</v>
      </c>
      <c r="AX1316" s="13" t="s">
        <v>73</v>
      </c>
      <c r="AY1316" s="236" t="s">
        <v>135</v>
      </c>
    </row>
    <row r="1317" s="14" customFormat="1">
      <c r="A1317" s="14"/>
      <c r="B1317" s="237"/>
      <c r="C1317" s="238"/>
      <c r="D1317" s="228" t="s">
        <v>145</v>
      </c>
      <c r="E1317" s="239" t="s">
        <v>1</v>
      </c>
      <c r="F1317" s="240" t="s">
        <v>194</v>
      </c>
      <c r="G1317" s="238"/>
      <c r="H1317" s="241">
        <v>16.510999999999999</v>
      </c>
      <c r="I1317" s="242"/>
      <c r="J1317" s="238"/>
      <c r="K1317" s="238"/>
      <c r="L1317" s="243"/>
      <c r="M1317" s="244"/>
      <c r="N1317" s="245"/>
      <c r="O1317" s="245"/>
      <c r="P1317" s="245"/>
      <c r="Q1317" s="245"/>
      <c r="R1317" s="245"/>
      <c r="S1317" s="245"/>
      <c r="T1317" s="246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47" t="s">
        <v>145</v>
      </c>
      <c r="AU1317" s="247" t="s">
        <v>143</v>
      </c>
      <c r="AV1317" s="14" t="s">
        <v>143</v>
      </c>
      <c r="AW1317" s="14" t="s">
        <v>30</v>
      </c>
      <c r="AX1317" s="14" t="s">
        <v>73</v>
      </c>
      <c r="AY1317" s="247" t="s">
        <v>135</v>
      </c>
    </row>
    <row r="1318" s="15" customFormat="1">
      <c r="A1318" s="15"/>
      <c r="B1318" s="248"/>
      <c r="C1318" s="249"/>
      <c r="D1318" s="228" t="s">
        <v>145</v>
      </c>
      <c r="E1318" s="250" t="s">
        <v>1</v>
      </c>
      <c r="F1318" s="251" t="s">
        <v>148</v>
      </c>
      <c r="G1318" s="249"/>
      <c r="H1318" s="252">
        <v>39.105000000000004</v>
      </c>
      <c r="I1318" s="253"/>
      <c r="J1318" s="249"/>
      <c r="K1318" s="249"/>
      <c r="L1318" s="254"/>
      <c r="M1318" s="255"/>
      <c r="N1318" s="256"/>
      <c r="O1318" s="256"/>
      <c r="P1318" s="256"/>
      <c r="Q1318" s="256"/>
      <c r="R1318" s="256"/>
      <c r="S1318" s="256"/>
      <c r="T1318" s="257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T1318" s="258" t="s">
        <v>145</v>
      </c>
      <c r="AU1318" s="258" t="s">
        <v>143</v>
      </c>
      <c r="AV1318" s="15" t="s">
        <v>142</v>
      </c>
      <c r="AW1318" s="15" t="s">
        <v>30</v>
      </c>
      <c r="AX1318" s="15" t="s">
        <v>78</v>
      </c>
      <c r="AY1318" s="258" t="s">
        <v>135</v>
      </c>
    </row>
    <row r="1319" s="2" customFormat="1" ht="21.75" customHeight="1">
      <c r="A1319" s="38"/>
      <c r="B1319" s="39"/>
      <c r="C1319" s="259" t="s">
        <v>1606</v>
      </c>
      <c r="D1319" s="259" t="s">
        <v>149</v>
      </c>
      <c r="E1319" s="260" t="s">
        <v>1607</v>
      </c>
      <c r="F1319" s="261" t="s">
        <v>1608</v>
      </c>
      <c r="G1319" s="262" t="s">
        <v>162</v>
      </c>
      <c r="H1319" s="263">
        <v>43.015999999999998</v>
      </c>
      <c r="I1319" s="264"/>
      <c r="J1319" s="265">
        <f>ROUND(I1319*H1319,2)</f>
        <v>0</v>
      </c>
      <c r="K1319" s="266"/>
      <c r="L1319" s="267"/>
      <c r="M1319" s="268" t="s">
        <v>1</v>
      </c>
      <c r="N1319" s="269" t="s">
        <v>39</v>
      </c>
      <c r="O1319" s="91"/>
      <c r="P1319" s="222">
        <f>O1319*H1319</f>
        <v>0</v>
      </c>
      <c r="Q1319" s="222">
        <v>0.0035999999999999999</v>
      </c>
      <c r="R1319" s="222">
        <f>Q1319*H1319</f>
        <v>0.15485759999999998</v>
      </c>
      <c r="S1319" s="222">
        <v>0</v>
      </c>
      <c r="T1319" s="223">
        <f>S1319*H1319</f>
        <v>0</v>
      </c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R1319" s="224" t="s">
        <v>332</v>
      </c>
      <c r="AT1319" s="224" t="s">
        <v>149</v>
      </c>
      <c r="AU1319" s="224" t="s">
        <v>143</v>
      </c>
      <c r="AY1319" s="17" t="s">
        <v>135</v>
      </c>
      <c r="BE1319" s="225">
        <f>IF(N1319="základní",J1319,0)</f>
        <v>0</v>
      </c>
      <c r="BF1319" s="225">
        <f>IF(N1319="snížená",J1319,0)</f>
        <v>0</v>
      </c>
      <c r="BG1319" s="225">
        <f>IF(N1319="zákl. přenesená",J1319,0)</f>
        <v>0</v>
      </c>
      <c r="BH1319" s="225">
        <f>IF(N1319="sníž. přenesená",J1319,0)</f>
        <v>0</v>
      </c>
      <c r="BI1319" s="225">
        <f>IF(N1319="nulová",J1319,0)</f>
        <v>0</v>
      </c>
      <c r="BJ1319" s="17" t="s">
        <v>143</v>
      </c>
      <c r="BK1319" s="225">
        <f>ROUND(I1319*H1319,2)</f>
        <v>0</v>
      </c>
      <c r="BL1319" s="17" t="s">
        <v>253</v>
      </c>
      <c r="BM1319" s="224" t="s">
        <v>1609</v>
      </c>
    </row>
    <row r="1320" s="14" customFormat="1">
      <c r="A1320" s="14"/>
      <c r="B1320" s="237"/>
      <c r="C1320" s="238"/>
      <c r="D1320" s="228" t="s">
        <v>145</v>
      </c>
      <c r="E1320" s="239" t="s">
        <v>1</v>
      </c>
      <c r="F1320" s="240" t="s">
        <v>1610</v>
      </c>
      <c r="G1320" s="238"/>
      <c r="H1320" s="241">
        <v>39.104999999999997</v>
      </c>
      <c r="I1320" s="242"/>
      <c r="J1320" s="238"/>
      <c r="K1320" s="238"/>
      <c r="L1320" s="243"/>
      <c r="M1320" s="244"/>
      <c r="N1320" s="245"/>
      <c r="O1320" s="245"/>
      <c r="P1320" s="245"/>
      <c r="Q1320" s="245"/>
      <c r="R1320" s="245"/>
      <c r="S1320" s="245"/>
      <c r="T1320" s="246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7" t="s">
        <v>145</v>
      </c>
      <c r="AU1320" s="247" t="s">
        <v>143</v>
      </c>
      <c r="AV1320" s="14" t="s">
        <v>143</v>
      </c>
      <c r="AW1320" s="14" t="s">
        <v>30</v>
      </c>
      <c r="AX1320" s="14" t="s">
        <v>78</v>
      </c>
      <c r="AY1320" s="247" t="s">
        <v>135</v>
      </c>
    </row>
    <row r="1321" s="14" customFormat="1">
      <c r="A1321" s="14"/>
      <c r="B1321" s="237"/>
      <c r="C1321" s="238"/>
      <c r="D1321" s="228" t="s">
        <v>145</v>
      </c>
      <c r="E1321" s="238"/>
      <c r="F1321" s="240" t="s">
        <v>1611</v>
      </c>
      <c r="G1321" s="238"/>
      <c r="H1321" s="241">
        <v>43.015999999999998</v>
      </c>
      <c r="I1321" s="242"/>
      <c r="J1321" s="238"/>
      <c r="K1321" s="238"/>
      <c r="L1321" s="243"/>
      <c r="M1321" s="244"/>
      <c r="N1321" s="245"/>
      <c r="O1321" s="245"/>
      <c r="P1321" s="245"/>
      <c r="Q1321" s="245"/>
      <c r="R1321" s="245"/>
      <c r="S1321" s="245"/>
      <c r="T1321" s="246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47" t="s">
        <v>145</v>
      </c>
      <c r="AU1321" s="247" t="s">
        <v>143</v>
      </c>
      <c r="AV1321" s="14" t="s">
        <v>143</v>
      </c>
      <c r="AW1321" s="14" t="s">
        <v>4</v>
      </c>
      <c r="AX1321" s="14" t="s">
        <v>78</v>
      </c>
      <c r="AY1321" s="247" t="s">
        <v>135</v>
      </c>
    </row>
    <row r="1322" s="2" customFormat="1" ht="21.75" customHeight="1">
      <c r="A1322" s="38"/>
      <c r="B1322" s="39"/>
      <c r="C1322" s="212" t="s">
        <v>1612</v>
      </c>
      <c r="D1322" s="212" t="s">
        <v>138</v>
      </c>
      <c r="E1322" s="213" t="s">
        <v>1613</v>
      </c>
      <c r="F1322" s="214" t="s">
        <v>1614</v>
      </c>
      <c r="G1322" s="215" t="s">
        <v>328</v>
      </c>
      <c r="H1322" s="216">
        <v>47.154000000000003</v>
      </c>
      <c r="I1322" s="217"/>
      <c r="J1322" s="218">
        <f>ROUND(I1322*H1322,2)</f>
        <v>0</v>
      </c>
      <c r="K1322" s="219"/>
      <c r="L1322" s="44"/>
      <c r="M1322" s="220" t="s">
        <v>1</v>
      </c>
      <c r="N1322" s="221" t="s">
        <v>39</v>
      </c>
      <c r="O1322" s="91"/>
      <c r="P1322" s="222">
        <f>O1322*H1322</f>
        <v>0</v>
      </c>
      <c r="Q1322" s="222">
        <v>0</v>
      </c>
      <c r="R1322" s="222">
        <f>Q1322*H1322</f>
        <v>0</v>
      </c>
      <c r="S1322" s="222">
        <v>0.00029999999999999997</v>
      </c>
      <c r="T1322" s="223">
        <f>S1322*H1322</f>
        <v>0.014146199999999999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224" t="s">
        <v>253</v>
      </c>
      <c r="AT1322" s="224" t="s">
        <v>138</v>
      </c>
      <c r="AU1322" s="224" t="s">
        <v>143</v>
      </c>
      <c r="AY1322" s="17" t="s">
        <v>135</v>
      </c>
      <c r="BE1322" s="225">
        <f>IF(N1322="základní",J1322,0)</f>
        <v>0</v>
      </c>
      <c r="BF1322" s="225">
        <f>IF(N1322="snížená",J1322,0)</f>
        <v>0</v>
      </c>
      <c r="BG1322" s="225">
        <f>IF(N1322="zákl. přenesená",J1322,0)</f>
        <v>0</v>
      </c>
      <c r="BH1322" s="225">
        <f>IF(N1322="sníž. přenesená",J1322,0)</f>
        <v>0</v>
      </c>
      <c r="BI1322" s="225">
        <f>IF(N1322="nulová",J1322,0)</f>
        <v>0</v>
      </c>
      <c r="BJ1322" s="17" t="s">
        <v>143</v>
      </c>
      <c r="BK1322" s="225">
        <f>ROUND(I1322*H1322,2)</f>
        <v>0</v>
      </c>
      <c r="BL1322" s="17" t="s">
        <v>253</v>
      </c>
      <c r="BM1322" s="224" t="s">
        <v>1615</v>
      </c>
    </row>
    <row r="1323" s="13" customFormat="1">
      <c r="A1323" s="13"/>
      <c r="B1323" s="226"/>
      <c r="C1323" s="227"/>
      <c r="D1323" s="228" t="s">
        <v>145</v>
      </c>
      <c r="E1323" s="229" t="s">
        <v>1</v>
      </c>
      <c r="F1323" s="230" t="s">
        <v>1562</v>
      </c>
      <c r="G1323" s="227"/>
      <c r="H1323" s="229" t="s">
        <v>1</v>
      </c>
      <c r="I1323" s="231"/>
      <c r="J1323" s="227"/>
      <c r="K1323" s="227"/>
      <c r="L1323" s="232"/>
      <c r="M1323" s="233"/>
      <c r="N1323" s="234"/>
      <c r="O1323" s="234"/>
      <c r="P1323" s="234"/>
      <c r="Q1323" s="234"/>
      <c r="R1323" s="234"/>
      <c r="S1323" s="234"/>
      <c r="T1323" s="235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6" t="s">
        <v>145</v>
      </c>
      <c r="AU1323" s="236" t="s">
        <v>143</v>
      </c>
      <c r="AV1323" s="13" t="s">
        <v>78</v>
      </c>
      <c r="AW1323" s="13" t="s">
        <v>30</v>
      </c>
      <c r="AX1323" s="13" t="s">
        <v>73</v>
      </c>
      <c r="AY1323" s="236" t="s">
        <v>135</v>
      </c>
    </row>
    <row r="1324" s="13" customFormat="1">
      <c r="A1324" s="13"/>
      <c r="B1324" s="226"/>
      <c r="C1324" s="227"/>
      <c r="D1324" s="228" t="s">
        <v>145</v>
      </c>
      <c r="E1324" s="229" t="s">
        <v>1</v>
      </c>
      <c r="F1324" s="230" t="s">
        <v>183</v>
      </c>
      <c r="G1324" s="227"/>
      <c r="H1324" s="229" t="s">
        <v>1</v>
      </c>
      <c r="I1324" s="231"/>
      <c r="J1324" s="227"/>
      <c r="K1324" s="227"/>
      <c r="L1324" s="232"/>
      <c r="M1324" s="233"/>
      <c r="N1324" s="234"/>
      <c r="O1324" s="234"/>
      <c r="P1324" s="234"/>
      <c r="Q1324" s="234"/>
      <c r="R1324" s="234"/>
      <c r="S1324" s="234"/>
      <c r="T1324" s="235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36" t="s">
        <v>145</v>
      </c>
      <c r="AU1324" s="236" t="s">
        <v>143</v>
      </c>
      <c r="AV1324" s="13" t="s">
        <v>78</v>
      </c>
      <c r="AW1324" s="13" t="s">
        <v>30</v>
      </c>
      <c r="AX1324" s="13" t="s">
        <v>73</v>
      </c>
      <c r="AY1324" s="236" t="s">
        <v>135</v>
      </c>
    </row>
    <row r="1325" s="14" customFormat="1">
      <c r="A1325" s="14"/>
      <c r="B1325" s="237"/>
      <c r="C1325" s="238"/>
      <c r="D1325" s="228" t="s">
        <v>145</v>
      </c>
      <c r="E1325" s="239" t="s">
        <v>1</v>
      </c>
      <c r="F1325" s="240" t="s">
        <v>1563</v>
      </c>
      <c r="G1325" s="238"/>
      <c r="H1325" s="241">
        <v>11.202</v>
      </c>
      <c r="I1325" s="242"/>
      <c r="J1325" s="238"/>
      <c r="K1325" s="238"/>
      <c r="L1325" s="243"/>
      <c r="M1325" s="244"/>
      <c r="N1325" s="245"/>
      <c r="O1325" s="245"/>
      <c r="P1325" s="245"/>
      <c r="Q1325" s="245"/>
      <c r="R1325" s="245"/>
      <c r="S1325" s="245"/>
      <c r="T1325" s="246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7" t="s">
        <v>145</v>
      </c>
      <c r="AU1325" s="247" t="s">
        <v>143</v>
      </c>
      <c r="AV1325" s="14" t="s">
        <v>143</v>
      </c>
      <c r="AW1325" s="14" t="s">
        <v>30</v>
      </c>
      <c r="AX1325" s="14" t="s">
        <v>73</v>
      </c>
      <c r="AY1325" s="247" t="s">
        <v>135</v>
      </c>
    </row>
    <row r="1326" s="13" customFormat="1">
      <c r="A1326" s="13"/>
      <c r="B1326" s="226"/>
      <c r="C1326" s="227"/>
      <c r="D1326" s="228" t="s">
        <v>145</v>
      </c>
      <c r="E1326" s="229" t="s">
        <v>1</v>
      </c>
      <c r="F1326" s="230" t="s">
        <v>189</v>
      </c>
      <c r="G1326" s="227"/>
      <c r="H1326" s="229" t="s">
        <v>1</v>
      </c>
      <c r="I1326" s="231"/>
      <c r="J1326" s="227"/>
      <c r="K1326" s="227"/>
      <c r="L1326" s="232"/>
      <c r="M1326" s="233"/>
      <c r="N1326" s="234"/>
      <c r="O1326" s="234"/>
      <c r="P1326" s="234"/>
      <c r="Q1326" s="234"/>
      <c r="R1326" s="234"/>
      <c r="S1326" s="234"/>
      <c r="T1326" s="235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6" t="s">
        <v>145</v>
      </c>
      <c r="AU1326" s="236" t="s">
        <v>143</v>
      </c>
      <c r="AV1326" s="13" t="s">
        <v>78</v>
      </c>
      <c r="AW1326" s="13" t="s">
        <v>30</v>
      </c>
      <c r="AX1326" s="13" t="s">
        <v>73</v>
      </c>
      <c r="AY1326" s="236" t="s">
        <v>135</v>
      </c>
    </row>
    <row r="1327" s="14" customFormat="1">
      <c r="A1327" s="14"/>
      <c r="B1327" s="237"/>
      <c r="C1327" s="238"/>
      <c r="D1327" s="228" t="s">
        <v>145</v>
      </c>
      <c r="E1327" s="239" t="s">
        <v>1</v>
      </c>
      <c r="F1327" s="240" t="s">
        <v>1564</v>
      </c>
      <c r="G1327" s="238"/>
      <c r="H1327" s="241">
        <v>8.4740000000000002</v>
      </c>
      <c r="I1327" s="242"/>
      <c r="J1327" s="238"/>
      <c r="K1327" s="238"/>
      <c r="L1327" s="243"/>
      <c r="M1327" s="244"/>
      <c r="N1327" s="245"/>
      <c r="O1327" s="245"/>
      <c r="P1327" s="245"/>
      <c r="Q1327" s="245"/>
      <c r="R1327" s="245"/>
      <c r="S1327" s="245"/>
      <c r="T1327" s="246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47" t="s">
        <v>145</v>
      </c>
      <c r="AU1327" s="247" t="s">
        <v>143</v>
      </c>
      <c r="AV1327" s="14" t="s">
        <v>143</v>
      </c>
      <c r="AW1327" s="14" t="s">
        <v>30</v>
      </c>
      <c r="AX1327" s="14" t="s">
        <v>73</v>
      </c>
      <c r="AY1327" s="247" t="s">
        <v>135</v>
      </c>
    </row>
    <row r="1328" s="13" customFormat="1">
      <c r="A1328" s="13"/>
      <c r="B1328" s="226"/>
      <c r="C1328" s="227"/>
      <c r="D1328" s="228" t="s">
        <v>145</v>
      </c>
      <c r="E1328" s="229" t="s">
        <v>1</v>
      </c>
      <c r="F1328" s="230" t="s">
        <v>191</v>
      </c>
      <c r="G1328" s="227"/>
      <c r="H1328" s="229" t="s">
        <v>1</v>
      </c>
      <c r="I1328" s="231"/>
      <c r="J1328" s="227"/>
      <c r="K1328" s="227"/>
      <c r="L1328" s="232"/>
      <c r="M1328" s="233"/>
      <c r="N1328" s="234"/>
      <c r="O1328" s="234"/>
      <c r="P1328" s="234"/>
      <c r="Q1328" s="234"/>
      <c r="R1328" s="234"/>
      <c r="S1328" s="234"/>
      <c r="T1328" s="235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36" t="s">
        <v>145</v>
      </c>
      <c r="AU1328" s="236" t="s">
        <v>143</v>
      </c>
      <c r="AV1328" s="13" t="s">
        <v>78</v>
      </c>
      <c r="AW1328" s="13" t="s">
        <v>30</v>
      </c>
      <c r="AX1328" s="13" t="s">
        <v>73</v>
      </c>
      <c r="AY1328" s="236" t="s">
        <v>135</v>
      </c>
    </row>
    <row r="1329" s="14" customFormat="1">
      <c r="A1329" s="14"/>
      <c r="B1329" s="237"/>
      <c r="C1329" s="238"/>
      <c r="D1329" s="228" t="s">
        <v>145</v>
      </c>
      <c r="E1329" s="239" t="s">
        <v>1</v>
      </c>
      <c r="F1329" s="240" t="s">
        <v>1565</v>
      </c>
      <c r="G1329" s="238"/>
      <c r="H1329" s="241">
        <v>12.342000000000001</v>
      </c>
      <c r="I1329" s="242"/>
      <c r="J1329" s="238"/>
      <c r="K1329" s="238"/>
      <c r="L1329" s="243"/>
      <c r="M1329" s="244"/>
      <c r="N1329" s="245"/>
      <c r="O1329" s="245"/>
      <c r="P1329" s="245"/>
      <c r="Q1329" s="245"/>
      <c r="R1329" s="245"/>
      <c r="S1329" s="245"/>
      <c r="T1329" s="246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47" t="s">
        <v>145</v>
      </c>
      <c r="AU1329" s="247" t="s">
        <v>143</v>
      </c>
      <c r="AV1329" s="14" t="s">
        <v>143</v>
      </c>
      <c r="AW1329" s="14" t="s">
        <v>30</v>
      </c>
      <c r="AX1329" s="14" t="s">
        <v>73</v>
      </c>
      <c r="AY1329" s="247" t="s">
        <v>135</v>
      </c>
    </row>
    <row r="1330" s="13" customFormat="1">
      <c r="A1330" s="13"/>
      <c r="B1330" s="226"/>
      <c r="C1330" s="227"/>
      <c r="D1330" s="228" t="s">
        <v>145</v>
      </c>
      <c r="E1330" s="229" t="s">
        <v>1</v>
      </c>
      <c r="F1330" s="230" t="s">
        <v>193</v>
      </c>
      <c r="G1330" s="227"/>
      <c r="H1330" s="229" t="s">
        <v>1</v>
      </c>
      <c r="I1330" s="231"/>
      <c r="J1330" s="227"/>
      <c r="K1330" s="227"/>
      <c r="L1330" s="232"/>
      <c r="M1330" s="233"/>
      <c r="N1330" s="234"/>
      <c r="O1330" s="234"/>
      <c r="P1330" s="234"/>
      <c r="Q1330" s="234"/>
      <c r="R1330" s="234"/>
      <c r="S1330" s="234"/>
      <c r="T1330" s="235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6" t="s">
        <v>145</v>
      </c>
      <c r="AU1330" s="236" t="s">
        <v>143</v>
      </c>
      <c r="AV1330" s="13" t="s">
        <v>78</v>
      </c>
      <c r="AW1330" s="13" t="s">
        <v>30</v>
      </c>
      <c r="AX1330" s="13" t="s">
        <v>73</v>
      </c>
      <c r="AY1330" s="236" t="s">
        <v>135</v>
      </c>
    </row>
    <row r="1331" s="14" customFormat="1">
      <c r="A1331" s="14"/>
      <c r="B1331" s="237"/>
      <c r="C1331" s="238"/>
      <c r="D1331" s="228" t="s">
        <v>145</v>
      </c>
      <c r="E1331" s="239" t="s">
        <v>1</v>
      </c>
      <c r="F1331" s="240" t="s">
        <v>1566</v>
      </c>
      <c r="G1331" s="238"/>
      <c r="H1331" s="241">
        <v>15.135999999999999</v>
      </c>
      <c r="I1331" s="242"/>
      <c r="J1331" s="238"/>
      <c r="K1331" s="238"/>
      <c r="L1331" s="243"/>
      <c r="M1331" s="244"/>
      <c r="N1331" s="245"/>
      <c r="O1331" s="245"/>
      <c r="P1331" s="245"/>
      <c r="Q1331" s="245"/>
      <c r="R1331" s="245"/>
      <c r="S1331" s="245"/>
      <c r="T1331" s="246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47" t="s">
        <v>145</v>
      </c>
      <c r="AU1331" s="247" t="s">
        <v>143</v>
      </c>
      <c r="AV1331" s="14" t="s">
        <v>143</v>
      </c>
      <c r="AW1331" s="14" t="s">
        <v>30</v>
      </c>
      <c r="AX1331" s="14" t="s">
        <v>73</v>
      </c>
      <c r="AY1331" s="247" t="s">
        <v>135</v>
      </c>
    </row>
    <row r="1332" s="15" customFormat="1">
      <c r="A1332" s="15"/>
      <c r="B1332" s="248"/>
      <c r="C1332" s="249"/>
      <c r="D1332" s="228" t="s">
        <v>145</v>
      </c>
      <c r="E1332" s="250" t="s">
        <v>1</v>
      </c>
      <c r="F1332" s="251" t="s">
        <v>148</v>
      </c>
      <c r="G1332" s="249"/>
      <c r="H1332" s="252">
        <v>47.153999999999996</v>
      </c>
      <c r="I1332" s="253"/>
      <c r="J1332" s="249"/>
      <c r="K1332" s="249"/>
      <c r="L1332" s="254"/>
      <c r="M1332" s="255"/>
      <c r="N1332" s="256"/>
      <c r="O1332" s="256"/>
      <c r="P1332" s="256"/>
      <c r="Q1332" s="256"/>
      <c r="R1332" s="256"/>
      <c r="S1332" s="256"/>
      <c r="T1332" s="257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T1332" s="258" t="s">
        <v>145</v>
      </c>
      <c r="AU1332" s="258" t="s">
        <v>143</v>
      </c>
      <c r="AV1332" s="15" t="s">
        <v>142</v>
      </c>
      <c r="AW1332" s="15" t="s">
        <v>30</v>
      </c>
      <c r="AX1332" s="15" t="s">
        <v>78</v>
      </c>
      <c r="AY1332" s="258" t="s">
        <v>135</v>
      </c>
    </row>
    <row r="1333" s="2" customFormat="1" ht="16.5" customHeight="1">
      <c r="A1333" s="38"/>
      <c r="B1333" s="39"/>
      <c r="C1333" s="212" t="s">
        <v>1616</v>
      </c>
      <c r="D1333" s="212" t="s">
        <v>138</v>
      </c>
      <c r="E1333" s="213" t="s">
        <v>1617</v>
      </c>
      <c r="F1333" s="214" t="s">
        <v>1618</v>
      </c>
      <c r="G1333" s="215" t="s">
        <v>328</v>
      </c>
      <c r="H1333" s="216">
        <v>47.154000000000003</v>
      </c>
      <c r="I1333" s="217"/>
      <c r="J1333" s="218">
        <f>ROUND(I1333*H1333,2)</f>
        <v>0</v>
      </c>
      <c r="K1333" s="219"/>
      <c r="L1333" s="44"/>
      <c r="M1333" s="220" t="s">
        <v>1</v>
      </c>
      <c r="N1333" s="221" t="s">
        <v>39</v>
      </c>
      <c r="O1333" s="91"/>
      <c r="P1333" s="222">
        <f>O1333*H1333</f>
        <v>0</v>
      </c>
      <c r="Q1333" s="222">
        <v>3.0000000000000001E-05</v>
      </c>
      <c r="R1333" s="222">
        <f>Q1333*H1333</f>
        <v>0.0014146200000000001</v>
      </c>
      <c r="S1333" s="222">
        <v>0</v>
      </c>
      <c r="T1333" s="223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224" t="s">
        <v>253</v>
      </c>
      <c r="AT1333" s="224" t="s">
        <v>138</v>
      </c>
      <c r="AU1333" s="224" t="s">
        <v>143</v>
      </c>
      <c r="AY1333" s="17" t="s">
        <v>135</v>
      </c>
      <c r="BE1333" s="225">
        <f>IF(N1333="základní",J1333,0)</f>
        <v>0</v>
      </c>
      <c r="BF1333" s="225">
        <f>IF(N1333="snížená",J1333,0)</f>
        <v>0</v>
      </c>
      <c r="BG1333" s="225">
        <f>IF(N1333="zákl. přenesená",J1333,0)</f>
        <v>0</v>
      </c>
      <c r="BH1333" s="225">
        <f>IF(N1333="sníž. přenesená",J1333,0)</f>
        <v>0</v>
      </c>
      <c r="BI1333" s="225">
        <f>IF(N1333="nulová",J1333,0)</f>
        <v>0</v>
      </c>
      <c r="BJ1333" s="17" t="s">
        <v>143</v>
      </c>
      <c r="BK1333" s="225">
        <f>ROUND(I1333*H1333,2)</f>
        <v>0</v>
      </c>
      <c r="BL1333" s="17" t="s">
        <v>253</v>
      </c>
      <c r="BM1333" s="224" t="s">
        <v>1619</v>
      </c>
    </row>
    <row r="1334" s="13" customFormat="1">
      <c r="A1334" s="13"/>
      <c r="B1334" s="226"/>
      <c r="C1334" s="227"/>
      <c r="D1334" s="228" t="s">
        <v>145</v>
      </c>
      <c r="E1334" s="229" t="s">
        <v>1</v>
      </c>
      <c r="F1334" s="230" t="s">
        <v>1562</v>
      </c>
      <c r="G1334" s="227"/>
      <c r="H1334" s="229" t="s">
        <v>1</v>
      </c>
      <c r="I1334" s="231"/>
      <c r="J1334" s="227"/>
      <c r="K1334" s="227"/>
      <c r="L1334" s="232"/>
      <c r="M1334" s="233"/>
      <c r="N1334" s="234"/>
      <c r="O1334" s="234"/>
      <c r="P1334" s="234"/>
      <c r="Q1334" s="234"/>
      <c r="R1334" s="234"/>
      <c r="S1334" s="234"/>
      <c r="T1334" s="235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36" t="s">
        <v>145</v>
      </c>
      <c r="AU1334" s="236" t="s">
        <v>143</v>
      </c>
      <c r="AV1334" s="13" t="s">
        <v>78</v>
      </c>
      <c r="AW1334" s="13" t="s">
        <v>30</v>
      </c>
      <c r="AX1334" s="13" t="s">
        <v>73</v>
      </c>
      <c r="AY1334" s="236" t="s">
        <v>135</v>
      </c>
    </row>
    <row r="1335" s="13" customFormat="1">
      <c r="A1335" s="13"/>
      <c r="B1335" s="226"/>
      <c r="C1335" s="227"/>
      <c r="D1335" s="228" t="s">
        <v>145</v>
      </c>
      <c r="E1335" s="229" t="s">
        <v>1</v>
      </c>
      <c r="F1335" s="230" t="s">
        <v>183</v>
      </c>
      <c r="G1335" s="227"/>
      <c r="H1335" s="229" t="s">
        <v>1</v>
      </c>
      <c r="I1335" s="231"/>
      <c r="J1335" s="227"/>
      <c r="K1335" s="227"/>
      <c r="L1335" s="232"/>
      <c r="M1335" s="233"/>
      <c r="N1335" s="234"/>
      <c r="O1335" s="234"/>
      <c r="P1335" s="234"/>
      <c r="Q1335" s="234"/>
      <c r="R1335" s="234"/>
      <c r="S1335" s="234"/>
      <c r="T1335" s="235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36" t="s">
        <v>145</v>
      </c>
      <c r="AU1335" s="236" t="s">
        <v>143</v>
      </c>
      <c r="AV1335" s="13" t="s">
        <v>78</v>
      </c>
      <c r="AW1335" s="13" t="s">
        <v>30</v>
      </c>
      <c r="AX1335" s="13" t="s">
        <v>73</v>
      </c>
      <c r="AY1335" s="236" t="s">
        <v>135</v>
      </c>
    </row>
    <row r="1336" s="14" customFormat="1">
      <c r="A1336" s="14"/>
      <c r="B1336" s="237"/>
      <c r="C1336" s="238"/>
      <c r="D1336" s="228" t="s">
        <v>145</v>
      </c>
      <c r="E1336" s="239" t="s">
        <v>1</v>
      </c>
      <c r="F1336" s="240" t="s">
        <v>1563</v>
      </c>
      <c r="G1336" s="238"/>
      <c r="H1336" s="241">
        <v>11.202</v>
      </c>
      <c r="I1336" s="242"/>
      <c r="J1336" s="238"/>
      <c r="K1336" s="238"/>
      <c r="L1336" s="243"/>
      <c r="M1336" s="244"/>
      <c r="N1336" s="245"/>
      <c r="O1336" s="245"/>
      <c r="P1336" s="245"/>
      <c r="Q1336" s="245"/>
      <c r="R1336" s="245"/>
      <c r="S1336" s="245"/>
      <c r="T1336" s="246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7" t="s">
        <v>145</v>
      </c>
      <c r="AU1336" s="247" t="s">
        <v>143</v>
      </c>
      <c r="AV1336" s="14" t="s">
        <v>143</v>
      </c>
      <c r="AW1336" s="14" t="s">
        <v>30</v>
      </c>
      <c r="AX1336" s="14" t="s">
        <v>73</v>
      </c>
      <c r="AY1336" s="247" t="s">
        <v>135</v>
      </c>
    </row>
    <row r="1337" s="13" customFormat="1">
      <c r="A1337" s="13"/>
      <c r="B1337" s="226"/>
      <c r="C1337" s="227"/>
      <c r="D1337" s="228" t="s">
        <v>145</v>
      </c>
      <c r="E1337" s="229" t="s">
        <v>1</v>
      </c>
      <c r="F1337" s="230" t="s">
        <v>189</v>
      </c>
      <c r="G1337" s="227"/>
      <c r="H1337" s="229" t="s">
        <v>1</v>
      </c>
      <c r="I1337" s="231"/>
      <c r="J1337" s="227"/>
      <c r="K1337" s="227"/>
      <c r="L1337" s="232"/>
      <c r="M1337" s="233"/>
      <c r="N1337" s="234"/>
      <c r="O1337" s="234"/>
      <c r="P1337" s="234"/>
      <c r="Q1337" s="234"/>
      <c r="R1337" s="234"/>
      <c r="S1337" s="234"/>
      <c r="T1337" s="235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6" t="s">
        <v>145</v>
      </c>
      <c r="AU1337" s="236" t="s">
        <v>143</v>
      </c>
      <c r="AV1337" s="13" t="s">
        <v>78</v>
      </c>
      <c r="AW1337" s="13" t="s">
        <v>30</v>
      </c>
      <c r="AX1337" s="13" t="s">
        <v>73</v>
      </c>
      <c r="AY1337" s="236" t="s">
        <v>135</v>
      </c>
    </row>
    <row r="1338" s="14" customFormat="1">
      <c r="A1338" s="14"/>
      <c r="B1338" s="237"/>
      <c r="C1338" s="238"/>
      <c r="D1338" s="228" t="s">
        <v>145</v>
      </c>
      <c r="E1338" s="239" t="s">
        <v>1</v>
      </c>
      <c r="F1338" s="240" t="s">
        <v>1564</v>
      </c>
      <c r="G1338" s="238"/>
      <c r="H1338" s="241">
        <v>8.4740000000000002</v>
      </c>
      <c r="I1338" s="242"/>
      <c r="J1338" s="238"/>
      <c r="K1338" s="238"/>
      <c r="L1338" s="243"/>
      <c r="M1338" s="244"/>
      <c r="N1338" s="245"/>
      <c r="O1338" s="245"/>
      <c r="P1338" s="245"/>
      <c r="Q1338" s="245"/>
      <c r="R1338" s="245"/>
      <c r="S1338" s="245"/>
      <c r="T1338" s="246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47" t="s">
        <v>145</v>
      </c>
      <c r="AU1338" s="247" t="s">
        <v>143</v>
      </c>
      <c r="AV1338" s="14" t="s">
        <v>143</v>
      </c>
      <c r="AW1338" s="14" t="s">
        <v>30</v>
      </c>
      <c r="AX1338" s="14" t="s">
        <v>73</v>
      </c>
      <c r="AY1338" s="247" t="s">
        <v>135</v>
      </c>
    </row>
    <row r="1339" s="13" customFormat="1">
      <c r="A1339" s="13"/>
      <c r="B1339" s="226"/>
      <c r="C1339" s="227"/>
      <c r="D1339" s="228" t="s">
        <v>145</v>
      </c>
      <c r="E1339" s="229" t="s">
        <v>1</v>
      </c>
      <c r="F1339" s="230" t="s">
        <v>191</v>
      </c>
      <c r="G1339" s="227"/>
      <c r="H1339" s="229" t="s">
        <v>1</v>
      </c>
      <c r="I1339" s="231"/>
      <c r="J1339" s="227"/>
      <c r="K1339" s="227"/>
      <c r="L1339" s="232"/>
      <c r="M1339" s="233"/>
      <c r="N1339" s="234"/>
      <c r="O1339" s="234"/>
      <c r="P1339" s="234"/>
      <c r="Q1339" s="234"/>
      <c r="R1339" s="234"/>
      <c r="S1339" s="234"/>
      <c r="T1339" s="235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6" t="s">
        <v>145</v>
      </c>
      <c r="AU1339" s="236" t="s">
        <v>143</v>
      </c>
      <c r="AV1339" s="13" t="s">
        <v>78</v>
      </c>
      <c r="AW1339" s="13" t="s">
        <v>30</v>
      </c>
      <c r="AX1339" s="13" t="s">
        <v>73</v>
      </c>
      <c r="AY1339" s="236" t="s">
        <v>135</v>
      </c>
    </row>
    <row r="1340" s="14" customFormat="1">
      <c r="A1340" s="14"/>
      <c r="B1340" s="237"/>
      <c r="C1340" s="238"/>
      <c r="D1340" s="228" t="s">
        <v>145</v>
      </c>
      <c r="E1340" s="239" t="s">
        <v>1</v>
      </c>
      <c r="F1340" s="240" t="s">
        <v>1565</v>
      </c>
      <c r="G1340" s="238"/>
      <c r="H1340" s="241">
        <v>12.342000000000001</v>
      </c>
      <c r="I1340" s="242"/>
      <c r="J1340" s="238"/>
      <c r="K1340" s="238"/>
      <c r="L1340" s="243"/>
      <c r="M1340" s="244"/>
      <c r="N1340" s="245"/>
      <c r="O1340" s="245"/>
      <c r="P1340" s="245"/>
      <c r="Q1340" s="245"/>
      <c r="R1340" s="245"/>
      <c r="S1340" s="245"/>
      <c r="T1340" s="246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47" t="s">
        <v>145</v>
      </c>
      <c r="AU1340" s="247" t="s">
        <v>143</v>
      </c>
      <c r="AV1340" s="14" t="s">
        <v>143</v>
      </c>
      <c r="AW1340" s="14" t="s">
        <v>30</v>
      </c>
      <c r="AX1340" s="14" t="s">
        <v>73</v>
      </c>
      <c r="AY1340" s="247" t="s">
        <v>135</v>
      </c>
    </row>
    <row r="1341" s="13" customFormat="1">
      <c r="A1341" s="13"/>
      <c r="B1341" s="226"/>
      <c r="C1341" s="227"/>
      <c r="D1341" s="228" t="s">
        <v>145</v>
      </c>
      <c r="E1341" s="229" t="s">
        <v>1</v>
      </c>
      <c r="F1341" s="230" t="s">
        <v>193</v>
      </c>
      <c r="G1341" s="227"/>
      <c r="H1341" s="229" t="s">
        <v>1</v>
      </c>
      <c r="I1341" s="231"/>
      <c r="J1341" s="227"/>
      <c r="K1341" s="227"/>
      <c r="L1341" s="232"/>
      <c r="M1341" s="233"/>
      <c r="N1341" s="234"/>
      <c r="O1341" s="234"/>
      <c r="P1341" s="234"/>
      <c r="Q1341" s="234"/>
      <c r="R1341" s="234"/>
      <c r="S1341" s="234"/>
      <c r="T1341" s="235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6" t="s">
        <v>145</v>
      </c>
      <c r="AU1341" s="236" t="s">
        <v>143</v>
      </c>
      <c r="AV1341" s="13" t="s">
        <v>78</v>
      </c>
      <c r="AW1341" s="13" t="s">
        <v>30</v>
      </c>
      <c r="AX1341" s="13" t="s">
        <v>73</v>
      </c>
      <c r="AY1341" s="236" t="s">
        <v>135</v>
      </c>
    </row>
    <row r="1342" s="14" customFormat="1">
      <c r="A1342" s="14"/>
      <c r="B1342" s="237"/>
      <c r="C1342" s="238"/>
      <c r="D1342" s="228" t="s">
        <v>145</v>
      </c>
      <c r="E1342" s="239" t="s">
        <v>1</v>
      </c>
      <c r="F1342" s="240" t="s">
        <v>1566</v>
      </c>
      <c r="G1342" s="238"/>
      <c r="H1342" s="241">
        <v>15.135999999999999</v>
      </c>
      <c r="I1342" s="242"/>
      <c r="J1342" s="238"/>
      <c r="K1342" s="238"/>
      <c r="L1342" s="243"/>
      <c r="M1342" s="244"/>
      <c r="N1342" s="245"/>
      <c r="O1342" s="245"/>
      <c r="P1342" s="245"/>
      <c r="Q1342" s="245"/>
      <c r="R1342" s="245"/>
      <c r="S1342" s="245"/>
      <c r="T1342" s="246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47" t="s">
        <v>145</v>
      </c>
      <c r="AU1342" s="247" t="s">
        <v>143</v>
      </c>
      <c r="AV1342" s="14" t="s">
        <v>143</v>
      </c>
      <c r="AW1342" s="14" t="s">
        <v>30</v>
      </c>
      <c r="AX1342" s="14" t="s">
        <v>73</v>
      </c>
      <c r="AY1342" s="247" t="s">
        <v>135</v>
      </c>
    </row>
    <row r="1343" s="15" customFormat="1">
      <c r="A1343" s="15"/>
      <c r="B1343" s="248"/>
      <c r="C1343" s="249"/>
      <c r="D1343" s="228" t="s">
        <v>145</v>
      </c>
      <c r="E1343" s="250" t="s">
        <v>1</v>
      </c>
      <c r="F1343" s="251" t="s">
        <v>148</v>
      </c>
      <c r="G1343" s="249"/>
      <c r="H1343" s="252">
        <v>47.153999999999996</v>
      </c>
      <c r="I1343" s="253"/>
      <c r="J1343" s="249"/>
      <c r="K1343" s="249"/>
      <c r="L1343" s="254"/>
      <c r="M1343" s="255"/>
      <c r="N1343" s="256"/>
      <c r="O1343" s="256"/>
      <c r="P1343" s="256"/>
      <c r="Q1343" s="256"/>
      <c r="R1343" s="256"/>
      <c r="S1343" s="256"/>
      <c r="T1343" s="257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T1343" s="258" t="s">
        <v>145</v>
      </c>
      <c r="AU1343" s="258" t="s">
        <v>143</v>
      </c>
      <c r="AV1343" s="15" t="s">
        <v>142</v>
      </c>
      <c r="AW1343" s="15" t="s">
        <v>30</v>
      </c>
      <c r="AX1343" s="15" t="s">
        <v>78</v>
      </c>
      <c r="AY1343" s="258" t="s">
        <v>135</v>
      </c>
    </row>
    <row r="1344" s="2" customFormat="1" ht="24.15" customHeight="1">
      <c r="A1344" s="38"/>
      <c r="B1344" s="39"/>
      <c r="C1344" s="212" t="s">
        <v>1620</v>
      </c>
      <c r="D1344" s="212" t="s">
        <v>138</v>
      </c>
      <c r="E1344" s="213" t="s">
        <v>1621</v>
      </c>
      <c r="F1344" s="214" t="s">
        <v>1622</v>
      </c>
      <c r="G1344" s="215" t="s">
        <v>141</v>
      </c>
      <c r="H1344" s="216">
        <v>0.46899999999999997</v>
      </c>
      <c r="I1344" s="217"/>
      <c r="J1344" s="218">
        <f>ROUND(I1344*H1344,2)</f>
        <v>0</v>
      </c>
      <c r="K1344" s="219"/>
      <c r="L1344" s="44"/>
      <c r="M1344" s="220" t="s">
        <v>1</v>
      </c>
      <c r="N1344" s="221" t="s">
        <v>39</v>
      </c>
      <c r="O1344" s="91"/>
      <c r="P1344" s="222">
        <f>O1344*H1344</f>
        <v>0</v>
      </c>
      <c r="Q1344" s="222">
        <v>0</v>
      </c>
      <c r="R1344" s="222">
        <f>Q1344*H1344</f>
        <v>0</v>
      </c>
      <c r="S1344" s="222">
        <v>0</v>
      </c>
      <c r="T1344" s="223">
        <f>S1344*H1344</f>
        <v>0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224" t="s">
        <v>253</v>
      </c>
      <c r="AT1344" s="224" t="s">
        <v>138</v>
      </c>
      <c r="AU1344" s="224" t="s">
        <v>143</v>
      </c>
      <c r="AY1344" s="17" t="s">
        <v>135</v>
      </c>
      <c r="BE1344" s="225">
        <f>IF(N1344="základní",J1344,0)</f>
        <v>0</v>
      </c>
      <c r="BF1344" s="225">
        <f>IF(N1344="snížená",J1344,0)</f>
        <v>0</v>
      </c>
      <c r="BG1344" s="225">
        <f>IF(N1344="zákl. přenesená",J1344,0)</f>
        <v>0</v>
      </c>
      <c r="BH1344" s="225">
        <f>IF(N1344="sníž. přenesená",J1344,0)</f>
        <v>0</v>
      </c>
      <c r="BI1344" s="225">
        <f>IF(N1344="nulová",J1344,0)</f>
        <v>0</v>
      </c>
      <c r="BJ1344" s="17" t="s">
        <v>143</v>
      </c>
      <c r="BK1344" s="225">
        <f>ROUND(I1344*H1344,2)</f>
        <v>0</v>
      </c>
      <c r="BL1344" s="17" t="s">
        <v>253</v>
      </c>
      <c r="BM1344" s="224" t="s">
        <v>1623</v>
      </c>
    </row>
    <row r="1345" s="2" customFormat="1" ht="33" customHeight="1">
      <c r="A1345" s="38"/>
      <c r="B1345" s="39"/>
      <c r="C1345" s="212" t="s">
        <v>1624</v>
      </c>
      <c r="D1345" s="212" t="s">
        <v>138</v>
      </c>
      <c r="E1345" s="213" t="s">
        <v>1625</v>
      </c>
      <c r="F1345" s="214" t="s">
        <v>1626</v>
      </c>
      <c r="G1345" s="215" t="s">
        <v>141</v>
      </c>
      <c r="H1345" s="216">
        <v>0.93799999999999994</v>
      </c>
      <c r="I1345" s="217"/>
      <c r="J1345" s="218">
        <f>ROUND(I1345*H1345,2)</f>
        <v>0</v>
      </c>
      <c r="K1345" s="219"/>
      <c r="L1345" s="44"/>
      <c r="M1345" s="220" t="s">
        <v>1</v>
      </c>
      <c r="N1345" s="221" t="s">
        <v>39</v>
      </c>
      <c r="O1345" s="91"/>
      <c r="P1345" s="222">
        <f>O1345*H1345</f>
        <v>0</v>
      </c>
      <c r="Q1345" s="222">
        <v>0</v>
      </c>
      <c r="R1345" s="222">
        <f>Q1345*H1345</f>
        <v>0</v>
      </c>
      <c r="S1345" s="222">
        <v>0</v>
      </c>
      <c r="T1345" s="223">
        <f>S1345*H1345</f>
        <v>0</v>
      </c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R1345" s="224" t="s">
        <v>253</v>
      </c>
      <c r="AT1345" s="224" t="s">
        <v>138</v>
      </c>
      <c r="AU1345" s="224" t="s">
        <v>143</v>
      </c>
      <c r="AY1345" s="17" t="s">
        <v>135</v>
      </c>
      <c r="BE1345" s="225">
        <f>IF(N1345="základní",J1345,0)</f>
        <v>0</v>
      </c>
      <c r="BF1345" s="225">
        <f>IF(N1345="snížená",J1345,0)</f>
        <v>0</v>
      </c>
      <c r="BG1345" s="225">
        <f>IF(N1345="zákl. přenesená",J1345,0)</f>
        <v>0</v>
      </c>
      <c r="BH1345" s="225">
        <f>IF(N1345="sníž. přenesená",J1345,0)</f>
        <v>0</v>
      </c>
      <c r="BI1345" s="225">
        <f>IF(N1345="nulová",J1345,0)</f>
        <v>0</v>
      </c>
      <c r="BJ1345" s="17" t="s">
        <v>143</v>
      </c>
      <c r="BK1345" s="225">
        <f>ROUND(I1345*H1345,2)</f>
        <v>0</v>
      </c>
      <c r="BL1345" s="17" t="s">
        <v>253</v>
      </c>
      <c r="BM1345" s="224" t="s">
        <v>1627</v>
      </c>
    </row>
    <row r="1346" s="14" customFormat="1">
      <c r="A1346" s="14"/>
      <c r="B1346" s="237"/>
      <c r="C1346" s="238"/>
      <c r="D1346" s="228" t="s">
        <v>145</v>
      </c>
      <c r="E1346" s="238"/>
      <c r="F1346" s="240" t="s">
        <v>1628</v>
      </c>
      <c r="G1346" s="238"/>
      <c r="H1346" s="241">
        <v>0.93799999999999994</v>
      </c>
      <c r="I1346" s="242"/>
      <c r="J1346" s="238"/>
      <c r="K1346" s="238"/>
      <c r="L1346" s="243"/>
      <c r="M1346" s="244"/>
      <c r="N1346" s="245"/>
      <c r="O1346" s="245"/>
      <c r="P1346" s="245"/>
      <c r="Q1346" s="245"/>
      <c r="R1346" s="245"/>
      <c r="S1346" s="245"/>
      <c r="T1346" s="246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47" t="s">
        <v>145</v>
      </c>
      <c r="AU1346" s="247" t="s">
        <v>143</v>
      </c>
      <c r="AV1346" s="14" t="s">
        <v>143</v>
      </c>
      <c r="AW1346" s="14" t="s">
        <v>4</v>
      </c>
      <c r="AX1346" s="14" t="s">
        <v>78</v>
      </c>
      <c r="AY1346" s="247" t="s">
        <v>135</v>
      </c>
    </row>
    <row r="1347" s="12" customFormat="1" ht="22.8" customHeight="1">
      <c r="A1347" s="12"/>
      <c r="B1347" s="196"/>
      <c r="C1347" s="197"/>
      <c r="D1347" s="198" t="s">
        <v>72</v>
      </c>
      <c r="E1347" s="210" t="s">
        <v>1629</v>
      </c>
      <c r="F1347" s="210" t="s">
        <v>1630</v>
      </c>
      <c r="G1347" s="197"/>
      <c r="H1347" s="197"/>
      <c r="I1347" s="200"/>
      <c r="J1347" s="211">
        <f>BK1347</f>
        <v>0</v>
      </c>
      <c r="K1347" s="197"/>
      <c r="L1347" s="202"/>
      <c r="M1347" s="203"/>
      <c r="N1347" s="204"/>
      <c r="O1347" s="204"/>
      <c r="P1347" s="205">
        <f>SUM(P1348:P1418)</f>
        <v>0</v>
      </c>
      <c r="Q1347" s="204"/>
      <c r="R1347" s="205">
        <f>SUM(R1348:R1418)</f>
        <v>0.63616107999999982</v>
      </c>
      <c r="S1347" s="204"/>
      <c r="T1347" s="206">
        <f>SUM(T1348:T1418)</f>
        <v>0.00036000000000000002</v>
      </c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R1347" s="207" t="s">
        <v>143</v>
      </c>
      <c r="AT1347" s="208" t="s">
        <v>72</v>
      </c>
      <c r="AU1347" s="208" t="s">
        <v>78</v>
      </c>
      <c r="AY1347" s="207" t="s">
        <v>135</v>
      </c>
      <c r="BK1347" s="209">
        <f>SUM(BK1348:BK1418)</f>
        <v>0</v>
      </c>
    </row>
    <row r="1348" s="2" customFormat="1" ht="16.5" customHeight="1">
      <c r="A1348" s="38"/>
      <c r="B1348" s="39"/>
      <c r="C1348" s="212" t="s">
        <v>1631</v>
      </c>
      <c r="D1348" s="212" t="s">
        <v>138</v>
      </c>
      <c r="E1348" s="213" t="s">
        <v>1632</v>
      </c>
      <c r="F1348" s="214" t="s">
        <v>1633</v>
      </c>
      <c r="G1348" s="215" t="s">
        <v>162</v>
      </c>
      <c r="H1348" s="216">
        <v>16.254000000000001</v>
      </c>
      <c r="I1348" s="217"/>
      <c r="J1348" s="218">
        <f>ROUND(I1348*H1348,2)</f>
        <v>0</v>
      </c>
      <c r="K1348" s="219"/>
      <c r="L1348" s="44"/>
      <c r="M1348" s="220" t="s">
        <v>1</v>
      </c>
      <c r="N1348" s="221" t="s">
        <v>39</v>
      </c>
      <c r="O1348" s="91"/>
      <c r="P1348" s="222">
        <f>O1348*H1348</f>
        <v>0</v>
      </c>
      <c r="Q1348" s="222">
        <v>0</v>
      </c>
      <c r="R1348" s="222">
        <f>Q1348*H1348</f>
        <v>0</v>
      </c>
      <c r="S1348" s="222">
        <v>0</v>
      </c>
      <c r="T1348" s="223">
        <f>S1348*H1348</f>
        <v>0</v>
      </c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R1348" s="224" t="s">
        <v>253</v>
      </c>
      <c r="AT1348" s="224" t="s">
        <v>138</v>
      </c>
      <c r="AU1348" s="224" t="s">
        <v>143</v>
      </c>
      <c r="AY1348" s="17" t="s">
        <v>135</v>
      </c>
      <c r="BE1348" s="225">
        <f>IF(N1348="základní",J1348,0)</f>
        <v>0</v>
      </c>
      <c r="BF1348" s="225">
        <f>IF(N1348="snížená",J1348,0)</f>
        <v>0</v>
      </c>
      <c r="BG1348" s="225">
        <f>IF(N1348="zákl. přenesená",J1348,0)</f>
        <v>0</v>
      </c>
      <c r="BH1348" s="225">
        <f>IF(N1348="sníž. přenesená",J1348,0)</f>
        <v>0</v>
      </c>
      <c r="BI1348" s="225">
        <f>IF(N1348="nulová",J1348,0)</f>
        <v>0</v>
      </c>
      <c r="BJ1348" s="17" t="s">
        <v>143</v>
      </c>
      <c r="BK1348" s="225">
        <f>ROUND(I1348*H1348,2)</f>
        <v>0</v>
      </c>
      <c r="BL1348" s="17" t="s">
        <v>253</v>
      </c>
      <c r="BM1348" s="224" t="s">
        <v>1634</v>
      </c>
    </row>
    <row r="1349" s="13" customFormat="1">
      <c r="A1349" s="13"/>
      <c r="B1349" s="226"/>
      <c r="C1349" s="227"/>
      <c r="D1349" s="228" t="s">
        <v>145</v>
      </c>
      <c r="E1349" s="229" t="s">
        <v>1</v>
      </c>
      <c r="F1349" s="230" t="s">
        <v>380</v>
      </c>
      <c r="G1349" s="227"/>
      <c r="H1349" s="229" t="s">
        <v>1</v>
      </c>
      <c r="I1349" s="231"/>
      <c r="J1349" s="227"/>
      <c r="K1349" s="227"/>
      <c r="L1349" s="232"/>
      <c r="M1349" s="233"/>
      <c r="N1349" s="234"/>
      <c r="O1349" s="234"/>
      <c r="P1349" s="234"/>
      <c r="Q1349" s="234"/>
      <c r="R1349" s="234"/>
      <c r="S1349" s="234"/>
      <c r="T1349" s="235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6" t="s">
        <v>145</v>
      </c>
      <c r="AU1349" s="236" t="s">
        <v>143</v>
      </c>
      <c r="AV1349" s="13" t="s">
        <v>78</v>
      </c>
      <c r="AW1349" s="13" t="s">
        <v>30</v>
      </c>
      <c r="AX1349" s="13" t="s">
        <v>73</v>
      </c>
      <c r="AY1349" s="236" t="s">
        <v>135</v>
      </c>
    </row>
    <row r="1350" s="14" customFormat="1">
      <c r="A1350" s="14"/>
      <c r="B1350" s="237"/>
      <c r="C1350" s="238"/>
      <c r="D1350" s="228" t="s">
        <v>145</v>
      </c>
      <c r="E1350" s="239" t="s">
        <v>1</v>
      </c>
      <c r="F1350" s="240" t="s">
        <v>215</v>
      </c>
      <c r="G1350" s="238"/>
      <c r="H1350" s="241">
        <v>11.34</v>
      </c>
      <c r="I1350" s="242"/>
      <c r="J1350" s="238"/>
      <c r="K1350" s="238"/>
      <c r="L1350" s="243"/>
      <c r="M1350" s="244"/>
      <c r="N1350" s="245"/>
      <c r="O1350" s="245"/>
      <c r="P1350" s="245"/>
      <c r="Q1350" s="245"/>
      <c r="R1350" s="245"/>
      <c r="S1350" s="245"/>
      <c r="T1350" s="246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47" t="s">
        <v>145</v>
      </c>
      <c r="AU1350" s="247" t="s">
        <v>143</v>
      </c>
      <c r="AV1350" s="14" t="s">
        <v>143</v>
      </c>
      <c r="AW1350" s="14" t="s">
        <v>30</v>
      </c>
      <c r="AX1350" s="14" t="s">
        <v>73</v>
      </c>
      <c r="AY1350" s="247" t="s">
        <v>135</v>
      </c>
    </row>
    <row r="1351" s="14" customFormat="1">
      <c r="A1351" s="14"/>
      <c r="B1351" s="237"/>
      <c r="C1351" s="238"/>
      <c r="D1351" s="228" t="s">
        <v>145</v>
      </c>
      <c r="E1351" s="239" t="s">
        <v>1</v>
      </c>
      <c r="F1351" s="240" t="s">
        <v>1635</v>
      </c>
      <c r="G1351" s="238"/>
      <c r="H1351" s="241">
        <v>4.9139999999999997</v>
      </c>
      <c r="I1351" s="242"/>
      <c r="J1351" s="238"/>
      <c r="K1351" s="238"/>
      <c r="L1351" s="243"/>
      <c r="M1351" s="244"/>
      <c r="N1351" s="245"/>
      <c r="O1351" s="245"/>
      <c r="P1351" s="245"/>
      <c r="Q1351" s="245"/>
      <c r="R1351" s="245"/>
      <c r="S1351" s="245"/>
      <c r="T1351" s="246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47" t="s">
        <v>145</v>
      </c>
      <c r="AU1351" s="247" t="s">
        <v>143</v>
      </c>
      <c r="AV1351" s="14" t="s">
        <v>143</v>
      </c>
      <c r="AW1351" s="14" t="s">
        <v>30</v>
      </c>
      <c r="AX1351" s="14" t="s">
        <v>73</v>
      </c>
      <c r="AY1351" s="247" t="s">
        <v>135</v>
      </c>
    </row>
    <row r="1352" s="15" customFormat="1">
      <c r="A1352" s="15"/>
      <c r="B1352" s="248"/>
      <c r="C1352" s="249"/>
      <c r="D1352" s="228" t="s">
        <v>145</v>
      </c>
      <c r="E1352" s="250" t="s">
        <v>1</v>
      </c>
      <c r="F1352" s="251" t="s">
        <v>148</v>
      </c>
      <c r="G1352" s="249"/>
      <c r="H1352" s="252">
        <v>16.253999999999998</v>
      </c>
      <c r="I1352" s="253"/>
      <c r="J1352" s="249"/>
      <c r="K1352" s="249"/>
      <c r="L1352" s="254"/>
      <c r="M1352" s="255"/>
      <c r="N1352" s="256"/>
      <c r="O1352" s="256"/>
      <c r="P1352" s="256"/>
      <c r="Q1352" s="256"/>
      <c r="R1352" s="256"/>
      <c r="S1352" s="256"/>
      <c r="T1352" s="257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58" t="s">
        <v>145</v>
      </c>
      <c r="AU1352" s="258" t="s">
        <v>143</v>
      </c>
      <c r="AV1352" s="15" t="s">
        <v>142</v>
      </c>
      <c r="AW1352" s="15" t="s">
        <v>30</v>
      </c>
      <c r="AX1352" s="15" t="s">
        <v>78</v>
      </c>
      <c r="AY1352" s="258" t="s">
        <v>135</v>
      </c>
    </row>
    <row r="1353" s="2" customFormat="1" ht="16.5" customHeight="1">
      <c r="A1353" s="38"/>
      <c r="B1353" s="39"/>
      <c r="C1353" s="212" t="s">
        <v>1636</v>
      </c>
      <c r="D1353" s="212" t="s">
        <v>138</v>
      </c>
      <c r="E1353" s="213" t="s">
        <v>1637</v>
      </c>
      <c r="F1353" s="214" t="s">
        <v>1638</v>
      </c>
      <c r="G1353" s="215" t="s">
        <v>162</v>
      </c>
      <c r="H1353" s="216">
        <v>16.254000000000001</v>
      </c>
      <c r="I1353" s="217"/>
      <c r="J1353" s="218">
        <f>ROUND(I1353*H1353,2)</f>
        <v>0</v>
      </c>
      <c r="K1353" s="219"/>
      <c r="L1353" s="44"/>
      <c r="M1353" s="220" t="s">
        <v>1</v>
      </c>
      <c r="N1353" s="221" t="s">
        <v>39</v>
      </c>
      <c r="O1353" s="91"/>
      <c r="P1353" s="222">
        <f>O1353*H1353</f>
        <v>0</v>
      </c>
      <c r="Q1353" s="222">
        <v>0.00029999999999999997</v>
      </c>
      <c r="R1353" s="222">
        <f>Q1353*H1353</f>
        <v>0.0048761999999999998</v>
      </c>
      <c r="S1353" s="222">
        <v>0</v>
      </c>
      <c r="T1353" s="223">
        <f>S1353*H1353</f>
        <v>0</v>
      </c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224" t="s">
        <v>253</v>
      </c>
      <c r="AT1353" s="224" t="s">
        <v>138</v>
      </c>
      <c r="AU1353" s="224" t="s">
        <v>143</v>
      </c>
      <c r="AY1353" s="17" t="s">
        <v>135</v>
      </c>
      <c r="BE1353" s="225">
        <f>IF(N1353="základní",J1353,0)</f>
        <v>0</v>
      </c>
      <c r="BF1353" s="225">
        <f>IF(N1353="snížená",J1353,0)</f>
        <v>0</v>
      </c>
      <c r="BG1353" s="225">
        <f>IF(N1353="zákl. přenesená",J1353,0)</f>
        <v>0</v>
      </c>
      <c r="BH1353" s="225">
        <f>IF(N1353="sníž. přenesená",J1353,0)</f>
        <v>0</v>
      </c>
      <c r="BI1353" s="225">
        <f>IF(N1353="nulová",J1353,0)</f>
        <v>0</v>
      </c>
      <c r="BJ1353" s="17" t="s">
        <v>143</v>
      </c>
      <c r="BK1353" s="225">
        <f>ROUND(I1353*H1353,2)</f>
        <v>0</v>
      </c>
      <c r="BL1353" s="17" t="s">
        <v>253</v>
      </c>
      <c r="BM1353" s="224" t="s">
        <v>1639</v>
      </c>
    </row>
    <row r="1354" s="13" customFormat="1">
      <c r="A1354" s="13"/>
      <c r="B1354" s="226"/>
      <c r="C1354" s="227"/>
      <c r="D1354" s="228" t="s">
        <v>145</v>
      </c>
      <c r="E1354" s="229" t="s">
        <v>1</v>
      </c>
      <c r="F1354" s="230" t="s">
        <v>380</v>
      </c>
      <c r="G1354" s="227"/>
      <c r="H1354" s="229" t="s">
        <v>1</v>
      </c>
      <c r="I1354" s="231"/>
      <c r="J1354" s="227"/>
      <c r="K1354" s="227"/>
      <c r="L1354" s="232"/>
      <c r="M1354" s="233"/>
      <c r="N1354" s="234"/>
      <c r="O1354" s="234"/>
      <c r="P1354" s="234"/>
      <c r="Q1354" s="234"/>
      <c r="R1354" s="234"/>
      <c r="S1354" s="234"/>
      <c r="T1354" s="235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6" t="s">
        <v>145</v>
      </c>
      <c r="AU1354" s="236" t="s">
        <v>143</v>
      </c>
      <c r="AV1354" s="13" t="s">
        <v>78</v>
      </c>
      <c r="AW1354" s="13" t="s">
        <v>30</v>
      </c>
      <c r="AX1354" s="13" t="s">
        <v>73</v>
      </c>
      <c r="AY1354" s="236" t="s">
        <v>135</v>
      </c>
    </row>
    <row r="1355" s="14" customFormat="1">
      <c r="A1355" s="14"/>
      <c r="B1355" s="237"/>
      <c r="C1355" s="238"/>
      <c r="D1355" s="228" t="s">
        <v>145</v>
      </c>
      <c r="E1355" s="239" t="s">
        <v>1</v>
      </c>
      <c r="F1355" s="240" t="s">
        <v>215</v>
      </c>
      <c r="G1355" s="238"/>
      <c r="H1355" s="241">
        <v>11.34</v>
      </c>
      <c r="I1355" s="242"/>
      <c r="J1355" s="238"/>
      <c r="K1355" s="238"/>
      <c r="L1355" s="243"/>
      <c r="M1355" s="244"/>
      <c r="N1355" s="245"/>
      <c r="O1355" s="245"/>
      <c r="P1355" s="245"/>
      <c r="Q1355" s="245"/>
      <c r="R1355" s="245"/>
      <c r="S1355" s="245"/>
      <c r="T1355" s="246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47" t="s">
        <v>145</v>
      </c>
      <c r="AU1355" s="247" t="s">
        <v>143</v>
      </c>
      <c r="AV1355" s="14" t="s">
        <v>143</v>
      </c>
      <c r="AW1355" s="14" t="s">
        <v>30</v>
      </c>
      <c r="AX1355" s="14" t="s">
        <v>73</v>
      </c>
      <c r="AY1355" s="247" t="s">
        <v>135</v>
      </c>
    </row>
    <row r="1356" s="14" customFormat="1">
      <c r="A1356" s="14"/>
      <c r="B1356" s="237"/>
      <c r="C1356" s="238"/>
      <c r="D1356" s="228" t="s">
        <v>145</v>
      </c>
      <c r="E1356" s="239" t="s">
        <v>1</v>
      </c>
      <c r="F1356" s="240" t="s">
        <v>1635</v>
      </c>
      <c r="G1356" s="238"/>
      <c r="H1356" s="241">
        <v>4.9139999999999997</v>
      </c>
      <c r="I1356" s="242"/>
      <c r="J1356" s="238"/>
      <c r="K1356" s="238"/>
      <c r="L1356" s="243"/>
      <c r="M1356" s="244"/>
      <c r="N1356" s="245"/>
      <c r="O1356" s="245"/>
      <c r="P1356" s="245"/>
      <c r="Q1356" s="245"/>
      <c r="R1356" s="245"/>
      <c r="S1356" s="245"/>
      <c r="T1356" s="246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47" t="s">
        <v>145</v>
      </c>
      <c r="AU1356" s="247" t="s">
        <v>143</v>
      </c>
      <c r="AV1356" s="14" t="s">
        <v>143</v>
      </c>
      <c r="AW1356" s="14" t="s">
        <v>30</v>
      </c>
      <c r="AX1356" s="14" t="s">
        <v>73</v>
      </c>
      <c r="AY1356" s="247" t="s">
        <v>135</v>
      </c>
    </row>
    <row r="1357" s="15" customFormat="1">
      <c r="A1357" s="15"/>
      <c r="B1357" s="248"/>
      <c r="C1357" s="249"/>
      <c r="D1357" s="228" t="s">
        <v>145</v>
      </c>
      <c r="E1357" s="250" t="s">
        <v>1</v>
      </c>
      <c r="F1357" s="251" t="s">
        <v>148</v>
      </c>
      <c r="G1357" s="249"/>
      <c r="H1357" s="252">
        <v>16.253999999999998</v>
      </c>
      <c r="I1357" s="253"/>
      <c r="J1357" s="249"/>
      <c r="K1357" s="249"/>
      <c r="L1357" s="254"/>
      <c r="M1357" s="255"/>
      <c r="N1357" s="256"/>
      <c r="O1357" s="256"/>
      <c r="P1357" s="256"/>
      <c r="Q1357" s="256"/>
      <c r="R1357" s="256"/>
      <c r="S1357" s="256"/>
      <c r="T1357" s="257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T1357" s="258" t="s">
        <v>145</v>
      </c>
      <c r="AU1357" s="258" t="s">
        <v>143</v>
      </c>
      <c r="AV1357" s="15" t="s">
        <v>142</v>
      </c>
      <c r="AW1357" s="15" t="s">
        <v>30</v>
      </c>
      <c r="AX1357" s="15" t="s">
        <v>78</v>
      </c>
      <c r="AY1357" s="258" t="s">
        <v>135</v>
      </c>
    </row>
    <row r="1358" s="2" customFormat="1" ht="24.15" customHeight="1">
      <c r="A1358" s="38"/>
      <c r="B1358" s="39"/>
      <c r="C1358" s="212" t="s">
        <v>1640</v>
      </c>
      <c r="D1358" s="212" t="s">
        <v>138</v>
      </c>
      <c r="E1358" s="213" t="s">
        <v>1641</v>
      </c>
      <c r="F1358" s="214" t="s">
        <v>1642</v>
      </c>
      <c r="G1358" s="215" t="s">
        <v>157</v>
      </c>
      <c r="H1358" s="216">
        <v>2</v>
      </c>
      <c r="I1358" s="217"/>
      <c r="J1358" s="218">
        <f>ROUND(I1358*H1358,2)</f>
        <v>0</v>
      </c>
      <c r="K1358" s="219"/>
      <c r="L1358" s="44"/>
      <c r="M1358" s="220" t="s">
        <v>1</v>
      </c>
      <c r="N1358" s="221" t="s">
        <v>39</v>
      </c>
      <c r="O1358" s="91"/>
      <c r="P1358" s="222">
        <f>O1358*H1358</f>
        <v>0</v>
      </c>
      <c r="Q1358" s="222">
        <v>0.00021000000000000001</v>
      </c>
      <c r="R1358" s="222">
        <f>Q1358*H1358</f>
        <v>0.00042000000000000002</v>
      </c>
      <c r="S1358" s="222">
        <v>0</v>
      </c>
      <c r="T1358" s="223">
        <f>S1358*H1358</f>
        <v>0</v>
      </c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R1358" s="224" t="s">
        <v>253</v>
      </c>
      <c r="AT1358" s="224" t="s">
        <v>138</v>
      </c>
      <c r="AU1358" s="224" t="s">
        <v>143</v>
      </c>
      <c r="AY1358" s="17" t="s">
        <v>135</v>
      </c>
      <c r="BE1358" s="225">
        <f>IF(N1358="základní",J1358,0)</f>
        <v>0</v>
      </c>
      <c r="BF1358" s="225">
        <f>IF(N1358="snížená",J1358,0)</f>
        <v>0</v>
      </c>
      <c r="BG1358" s="225">
        <f>IF(N1358="zákl. přenesená",J1358,0)</f>
        <v>0</v>
      </c>
      <c r="BH1358" s="225">
        <f>IF(N1358="sníž. přenesená",J1358,0)</f>
        <v>0</v>
      </c>
      <c r="BI1358" s="225">
        <f>IF(N1358="nulová",J1358,0)</f>
        <v>0</v>
      </c>
      <c r="BJ1358" s="17" t="s">
        <v>143</v>
      </c>
      <c r="BK1358" s="225">
        <f>ROUND(I1358*H1358,2)</f>
        <v>0</v>
      </c>
      <c r="BL1358" s="17" t="s">
        <v>253</v>
      </c>
      <c r="BM1358" s="224" t="s">
        <v>1643</v>
      </c>
    </row>
    <row r="1359" s="13" customFormat="1">
      <c r="A1359" s="13"/>
      <c r="B1359" s="226"/>
      <c r="C1359" s="227"/>
      <c r="D1359" s="228" t="s">
        <v>145</v>
      </c>
      <c r="E1359" s="229" t="s">
        <v>1</v>
      </c>
      <c r="F1359" s="230" t="s">
        <v>1644</v>
      </c>
      <c r="G1359" s="227"/>
      <c r="H1359" s="229" t="s">
        <v>1</v>
      </c>
      <c r="I1359" s="231"/>
      <c r="J1359" s="227"/>
      <c r="K1359" s="227"/>
      <c r="L1359" s="232"/>
      <c r="M1359" s="233"/>
      <c r="N1359" s="234"/>
      <c r="O1359" s="234"/>
      <c r="P1359" s="234"/>
      <c r="Q1359" s="234"/>
      <c r="R1359" s="234"/>
      <c r="S1359" s="234"/>
      <c r="T1359" s="235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6" t="s">
        <v>145</v>
      </c>
      <c r="AU1359" s="236" t="s">
        <v>143</v>
      </c>
      <c r="AV1359" s="13" t="s">
        <v>78</v>
      </c>
      <c r="AW1359" s="13" t="s">
        <v>30</v>
      </c>
      <c r="AX1359" s="13" t="s">
        <v>73</v>
      </c>
      <c r="AY1359" s="236" t="s">
        <v>135</v>
      </c>
    </row>
    <row r="1360" s="14" customFormat="1">
      <c r="A1360" s="14"/>
      <c r="B1360" s="237"/>
      <c r="C1360" s="238"/>
      <c r="D1360" s="228" t="s">
        <v>145</v>
      </c>
      <c r="E1360" s="239" t="s">
        <v>1</v>
      </c>
      <c r="F1360" s="240" t="s">
        <v>143</v>
      </c>
      <c r="G1360" s="238"/>
      <c r="H1360" s="241">
        <v>2</v>
      </c>
      <c r="I1360" s="242"/>
      <c r="J1360" s="238"/>
      <c r="K1360" s="238"/>
      <c r="L1360" s="243"/>
      <c r="M1360" s="244"/>
      <c r="N1360" s="245"/>
      <c r="O1360" s="245"/>
      <c r="P1360" s="245"/>
      <c r="Q1360" s="245"/>
      <c r="R1360" s="245"/>
      <c r="S1360" s="245"/>
      <c r="T1360" s="246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47" t="s">
        <v>145</v>
      </c>
      <c r="AU1360" s="247" t="s">
        <v>143</v>
      </c>
      <c r="AV1360" s="14" t="s">
        <v>143</v>
      </c>
      <c r="AW1360" s="14" t="s">
        <v>30</v>
      </c>
      <c r="AX1360" s="14" t="s">
        <v>73</v>
      </c>
      <c r="AY1360" s="247" t="s">
        <v>135</v>
      </c>
    </row>
    <row r="1361" s="15" customFormat="1">
      <c r="A1361" s="15"/>
      <c r="B1361" s="248"/>
      <c r="C1361" s="249"/>
      <c r="D1361" s="228" t="s">
        <v>145</v>
      </c>
      <c r="E1361" s="250" t="s">
        <v>1</v>
      </c>
      <c r="F1361" s="251" t="s">
        <v>148</v>
      </c>
      <c r="G1361" s="249"/>
      <c r="H1361" s="252">
        <v>2</v>
      </c>
      <c r="I1361" s="253"/>
      <c r="J1361" s="249"/>
      <c r="K1361" s="249"/>
      <c r="L1361" s="254"/>
      <c r="M1361" s="255"/>
      <c r="N1361" s="256"/>
      <c r="O1361" s="256"/>
      <c r="P1361" s="256"/>
      <c r="Q1361" s="256"/>
      <c r="R1361" s="256"/>
      <c r="S1361" s="256"/>
      <c r="T1361" s="257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58" t="s">
        <v>145</v>
      </c>
      <c r="AU1361" s="258" t="s">
        <v>143</v>
      </c>
      <c r="AV1361" s="15" t="s">
        <v>142</v>
      </c>
      <c r="AW1361" s="15" t="s">
        <v>30</v>
      </c>
      <c r="AX1361" s="15" t="s">
        <v>78</v>
      </c>
      <c r="AY1361" s="258" t="s">
        <v>135</v>
      </c>
    </row>
    <row r="1362" s="2" customFormat="1" ht="33" customHeight="1">
      <c r="A1362" s="38"/>
      <c r="B1362" s="39"/>
      <c r="C1362" s="212" t="s">
        <v>1645</v>
      </c>
      <c r="D1362" s="212" t="s">
        <v>138</v>
      </c>
      <c r="E1362" s="213" t="s">
        <v>1646</v>
      </c>
      <c r="F1362" s="214" t="s">
        <v>1647</v>
      </c>
      <c r="G1362" s="215" t="s">
        <v>162</v>
      </c>
      <c r="H1362" s="216">
        <v>16.254000000000001</v>
      </c>
      <c r="I1362" s="217"/>
      <c r="J1362" s="218">
        <f>ROUND(I1362*H1362,2)</f>
        <v>0</v>
      </c>
      <c r="K1362" s="219"/>
      <c r="L1362" s="44"/>
      <c r="M1362" s="220" t="s">
        <v>1</v>
      </c>
      <c r="N1362" s="221" t="s">
        <v>39</v>
      </c>
      <c r="O1362" s="91"/>
      <c r="P1362" s="222">
        <f>O1362*H1362</f>
        <v>0</v>
      </c>
      <c r="Q1362" s="222">
        <v>0</v>
      </c>
      <c r="R1362" s="222">
        <f>Q1362*H1362</f>
        <v>0</v>
      </c>
      <c r="S1362" s="222">
        <v>0</v>
      </c>
      <c r="T1362" s="223">
        <f>S1362*H1362</f>
        <v>0</v>
      </c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R1362" s="224" t="s">
        <v>253</v>
      </c>
      <c r="AT1362" s="224" t="s">
        <v>138</v>
      </c>
      <c r="AU1362" s="224" t="s">
        <v>143</v>
      </c>
      <c r="AY1362" s="17" t="s">
        <v>135</v>
      </c>
      <c r="BE1362" s="225">
        <f>IF(N1362="základní",J1362,0)</f>
        <v>0</v>
      </c>
      <c r="BF1362" s="225">
        <f>IF(N1362="snížená",J1362,0)</f>
        <v>0</v>
      </c>
      <c r="BG1362" s="225">
        <f>IF(N1362="zákl. přenesená",J1362,0)</f>
        <v>0</v>
      </c>
      <c r="BH1362" s="225">
        <f>IF(N1362="sníž. přenesená",J1362,0)</f>
        <v>0</v>
      </c>
      <c r="BI1362" s="225">
        <f>IF(N1362="nulová",J1362,0)</f>
        <v>0</v>
      </c>
      <c r="BJ1362" s="17" t="s">
        <v>143</v>
      </c>
      <c r="BK1362" s="225">
        <f>ROUND(I1362*H1362,2)</f>
        <v>0</v>
      </c>
      <c r="BL1362" s="17" t="s">
        <v>253</v>
      </c>
      <c r="BM1362" s="224" t="s">
        <v>1648</v>
      </c>
    </row>
    <row r="1363" s="13" customFormat="1">
      <c r="A1363" s="13"/>
      <c r="B1363" s="226"/>
      <c r="C1363" s="227"/>
      <c r="D1363" s="228" t="s">
        <v>145</v>
      </c>
      <c r="E1363" s="229" t="s">
        <v>1</v>
      </c>
      <c r="F1363" s="230" t="s">
        <v>380</v>
      </c>
      <c r="G1363" s="227"/>
      <c r="H1363" s="229" t="s">
        <v>1</v>
      </c>
      <c r="I1363" s="231"/>
      <c r="J1363" s="227"/>
      <c r="K1363" s="227"/>
      <c r="L1363" s="232"/>
      <c r="M1363" s="233"/>
      <c r="N1363" s="234"/>
      <c r="O1363" s="234"/>
      <c r="P1363" s="234"/>
      <c r="Q1363" s="234"/>
      <c r="R1363" s="234"/>
      <c r="S1363" s="234"/>
      <c r="T1363" s="235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36" t="s">
        <v>145</v>
      </c>
      <c r="AU1363" s="236" t="s">
        <v>143</v>
      </c>
      <c r="AV1363" s="13" t="s">
        <v>78</v>
      </c>
      <c r="AW1363" s="13" t="s">
        <v>30</v>
      </c>
      <c r="AX1363" s="13" t="s">
        <v>73</v>
      </c>
      <c r="AY1363" s="236" t="s">
        <v>135</v>
      </c>
    </row>
    <row r="1364" s="14" customFormat="1">
      <c r="A1364" s="14"/>
      <c r="B1364" s="237"/>
      <c r="C1364" s="238"/>
      <c r="D1364" s="228" t="s">
        <v>145</v>
      </c>
      <c r="E1364" s="239" t="s">
        <v>1</v>
      </c>
      <c r="F1364" s="240" t="s">
        <v>215</v>
      </c>
      <c r="G1364" s="238"/>
      <c r="H1364" s="241">
        <v>11.34</v>
      </c>
      <c r="I1364" s="242"/>
      <c r="J1364" s="238"/>
      <c r="K1364" s="238"/>
      <c r="L1364" s="243"/>
      <c r="M1364" s="244"/>
      <c r="N1364" s="245"/>
      <c r="O1364" s="245"/>
      <c r="P1364" s="245"/>
      <c r="Q1364" s="245"/>
      <c r="R1364" s="245"/>
      <c r="S1364" s="245"/>
      <c r="T1364" s="246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47" t="s">
        <v>145</v>
      </c>
      <c r="AU1364" s="247" t="s">
        <v>143</v>
      </c>
      <c r="AV1364" s="14" t="s">
        <v>143</v>
      </c>
      <c r="AW1364" s="14" t="s">
        <v>30</v>
      </c>
      <c r="AX1364" s="14" t="s">
        <v>73</v>
      </c>
      <c r="AY1364" s="247" t="s">
        <v>135</v>
      </c>
    </row>
    <row r="1365" s="14" customFormat="1">
      <c r="A1365" s="14"/>
      <c r="B1365" s="237"/>
      <c r="C1365" s="238"/>
      <c r="D1365" s="228" t="s">
        <v>145</v>
      </c>
      <c r="E1365" s="239" t="s">
        <v>1</v>
      </c>
      <c r="F1365" s="240" t="s">
        <v>1635</v>
      </c>
      <c r="G1365" s="238"/>
      <c r="H1365" s="241">
        <v>4.9139999999999997</v>
      </c>
      <c r="I1365" s="242"/>
      <c r="J1365" s="238"/>
      <c r="K1365" s="238"/>
      <c r="L1365" s="243"/>
      <c r="M1365" s="244"/>
      <c r="N1365" s="245"/>
      <c r="O1365" s="245"/>
      <c r="P1365" s="245"/>
      <c r="Q1365" s="245"/>
      <c r="R1365" s="245"/>
      <c r="S1365" s="245"/>
      <c r="T1365" s="246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47" t="s">
        <v>145</v>
      </c>
      <c r="AU1365" s="247" t="s">
        <v>143</v>
      </c>
      <c r="AV1365" s="14" t="s">
        <v>143</v>
      </c>
      <c r="AW1365" s="14" t="s">
        <v>30</v>
      </c>
      <c r="AX1365" s="14" t="s">
        <v>73</v>
      </c>
      <c r="AY1365" s="247" t="s">
        <v>135</v>
      </c>
    </row>
    <row r="1366" s="15" customFormat="1">
      <c r="A1366" s="15"/>
      <c r="B1366" s="248"/>
      <c r="C1366" s="249"/>
      <c r="D1366" s="228" t="s">
        <v>145</v>
      </c>
      <c r="E1366" s="250" t="s">
        <v>1</v>
      </c>
      <c r="F1366" s="251" t="s">
        <v>148</v>
      </c>
      <c r="G1366" s="249"/>
      <c r="H1366" s="252">
        <v>16.253999999999998</v>
      </c>
      <c r="I1366" s="253"/>
      <c r="J1366" s="249"/>
      <c r="K1366" s="249"/>
      <c r="L1366" s="254"/>
      <c r="M1366" s="255"/>
      <c r="N1366" s="256"/>
      <c r="O1366" s="256"/>
      <c r="P1366" s="256"/>
      <c r="Q1366" s="256"/>
      <c r="R1366" s="256"/>
      <c r="S1366" s="256"/>
      <c r="T1366" s="257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58" t="s">
        <v>145</v>
      </c>
      <c r="AU1366" s="258" t="s">
        <v>143</v>
      </c>
      <c r="AV1366" s="15" t="s">
        <v>142</v>
      </c>
      <c r="AW1366" s="15" t="s">
        <v>30</v>
      </c>
      <c r="AX1366" s="15" t="s">
        <v>78</v>
      </c>
      <c r="AY1366" s="258" t="s">
        <v>135</v>
      </c>
    </row>
    <row r="1367" s="2" customFormat="1" ht="37.8" customHeight="1">
      <c r="A1367" s="38"/>
      <c r="B1367" s="39"/>
      <c r="C1367" s="212" t="s">
        <v>1649</v>
      </c>
      <c r="D1367" s="212" t="s">
        <v>138</v>
      </c>
      <c r="E1367" s="213" t="s">
        <v>1650</v>
      </c>
      <c r="F1367" s="214" t="s">
        <v>1651</v>
      </c>
      <c r="G1367" s="215" t="s">
        <v>162</v>
      </c>
      <c r="H1367" s="216">
        <v>16.254000000000001</v>
      </c>
      <c r="I1367" s="217"/>
      <c r="J1367" s="218">
        <f>ROUND(I1367*H1367,2)</f>
        <v>0</v>
      </c>
      <c r="K1367" s="219"/>
      <c r="L1367" s="44"/>
      <c r="M1367" s="220" t="s">
        <v>1</v>
      </c>
      <c r="N1367" s="221" t="s">
        <v>39</v>
      </c>
      <c r="O1367" s="91"/>
      <c r="P1367" s="222">
        <f>O1367*H1367</f>
        <v>0</v>
      </c>
      <c r="Q1367" s="222">
        <v>0.0089999999999999993</v>
      </c>
      <c r="R1367" s="222">
        <f>Q1367*H1367</f>
        <v>0.146286</v>
      </c>
      <c r="S1367" s="222">
        <v>0</v>
      </c>
      <c r="T1367" s="223">
        <f>S1367*H1367</f>
        <v>0</v>
      </c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R1367" s="224" t="s">
        <v>253</v>
      </c>
      <c r="AT1367" s="224" t="s">
        <v>138</v>
      </c>
      <c r="AU1367" s="224" t="s">
        <v>143</v>
      </c>
      <c r="AY1367" s="17" t="s">
        <v>135</v>
      </c>
      <c r="BE1367" s="225">
        <f>IF(N1367="základní",J1367,0)</f>
        <v>0</v>
      </c>
      <c r="BF1367" s="225">
        <f>IF(N1367="snížená",J1367,0)</f>
        <v>0</v>
      </c>
      <c r="BG1367" s="225">
        <f>IF(N1367="zákl. přenesená",J1367,0)</f>
        <v>0</v>
      </c>
      <c r="BH1367" s="225">
        <f>IF(N1367="sníž. přenesená",J1367,0)</f>
        <v>0</v>
      </c>
      <c r="BI1367" s="225">
        <f>IF(N1367="nulová",J1367,0)</f>
        <v>0</v>
      </c>
      <c r="BJ1367" s="17" t="s">
        <v>143</v>
      </c>
      <c r="BK1367" s="225">
        <f>ROUND(I1367*H1367,2)</f>
        <v>0</v>
      </c>
      <c r="BL1367" s="17" t="s">
        <v>253</v>
      </c>
      <c r="BM1367" s="224" t="s">
        <v>1652</v>
      </c>
    </row>
    <row r="1368" s="13" customFormat="1">
      <c r="A1368" s="13"/>
      <c r="B1368" s="226"/>
      <c r="C1368" s="227"/>
      <c r="D1368" s="228" t="s">
        <v>145</v>
      </c>
      <c r="E1368" s="229" t="s">
        <v>1</v>
      </c>
      <c r="F1368" s="230" t="s">
        <v>380</v>
      </c>
      <c r="G1368" s="227"/>
      <c r="H1368" s="229" t="s">
        <v>1</v>
      </c>
      <c r="I1368" s="231"/>
      <c r="J1368" s="227"/>
      <c r="K1368" s="227"/>
      <c r="L1368" s="232"/>
      <c r="M1368" s="233"/>
      <c r="N1368" s="234"/>
      <c r="O1368" s="234"/>
      <c r="P1368" s="234"/>
      <c r="Q1368" s="234"/>
      <c r="R1368" s="234"/>
      <c r="S1368" s="234"/>
      <c r="T1368" s="235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6" t="s">
        <v>145</v>
      </c>
      <c r="AU1368" s="236" t="s">
        <v>143</v>
      </c>
      <c r="AV1368" s="13" t="s">
        <v>78</v>
      </c>
      <c r="AW1368" s="13" t="s">
        <v>30</v>
      </c>
      <c r="AX1368" s="13" t="s">
        <v>73</v>
      </c>
      <c r="AY1368" s="236" t="s">
        <v>135</v>
      </c>
    </row>
    <row r="1369" s="14" customFormat="1">
      <c r="A1369" s="14"/>
      <c r="B1369" s="237"/>
      <c r="C1369" s="238"/>
      <c r="D1369" s="228" t="s">
        <v>145</v>
      </c>
      <c r="E1369" s="239" t="s">
        <v>1</v>
      </c>
      <c r="F1369" s="240" t="s">
        <v>215</v>
      </c>
      <c r="G1369" s="238"/>
      <c r="H1369" s="241">
        <v>11.34</v>
      </c>
      <c r="I1369" s="242"/>
      <c r="J1369" s="238"/>
      <c r="K1369" s="238"/>
      <c r="L1369" s="243"/>
      <c r="M1369" s="244"/>
      <c r="N1369" s="245"/>
      <c r="O1369" s="245"/>
      <c r="P1369" s="245"/>
      <c r="Q1369" s="245"/>
      <c r="R1369" s="245"/>
      <c r="S1369" s="245"/>
      <c r="T1369" s="246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47" t="s">
        <v>145</v>
      </c>
      <c r="AU1369" s="247" t="s">
        <v>143</v>
      </c>
      <c r="AV1369" s="14" t="s">
        <v>143</v>
      </c>
      <c r="AW1369" s="14" t="s">
        <v>30</v>
      </c>
      <c r="AX1369" s="14" t="s">
        <v>73</v>
      </c>
      <c r="AY1369" s="247" t="s">
        <v>135</v>
      </c>
    </row>
    <row r="1370" s="14" customFormat="1">
      <c r="A1370" s="14"/>
      <c r="B1370" s="237"/>
      <c r="C1370" s="238"/>
      <c r="D1370" s="228" t="s">
        <v>145</v>
      </c>
      <c r="E1370" s="239" t="s">
        <v>1</v>
      </c>
      <c r="F1370" s="240" t="s">
        <v>1635</v>
      </c>
      <c r="G1370" s="238"/>
      <c r="H1370" s="241">
        <v>4.9139999999999997</v>
      </c>
      <c r="I1370" s="242"/>
      <c r="J1370" s="238"/>
      <c r="K1370" s="238"/>
      <c r="L1370" s="243"/>
      <c r="M1370" s="244"/>
      <c r="N1370" s="245"/>
      <c r="O1370" s="245"/>
      <c r="P1370" s="245"/>
      <c r="Q1370" s="245"/>
      <c r="R1370" s="245"/>
      <c r="S1370" s="245"/>
      <c r="T1370" s="246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47" t="s">
        <v>145</v>
      </c>
      <c r="AU1370" s="247" t="s">
        <v>143</v>
      </c>
      <c r="AV1370" s="14" t="s">
        <v>143</v>
      </c>
      <c r="AW1370" s="14" t="s">
        <v>30</v>
      </c>
      <c r="AX1370" s="14" t="s">
        <v>73</v>
      </c>
      <c r="AY1370" s="247" t="s">
        <v>135</v>
      </c>
    </row>
    <row r="1371" s="15" customFormat="1">
      <c r="A1371" s="15"/>
      <c r="B1371" s="248"/>
      <c r="C1371" s="249"/>
      <c r="D1371" s="228" t="s">
        <v>145</v>
      </c>
      <c r="E1371" s="250" t="s">
        <v>1</v>
      </c>
      <c r="F1371" s="251" t="s">
        <v>148</v>
      </c>
      <c r="G1371" s="249"/>
      <c r="H1371" s="252">
        <v>16.253999999999998</v>
      </c>
      <c r="I1371" s="253"/>
      <c r="J1371" s="249"/>
      <c r="K1371" s="249"/>
      <c r="L1371" s="254"/>
      <c r="M1371" s="255"/>
      <c r="N1371" s="256"/>
      <c r="O1371" s="256"/>
      <c r="P1371" s="256"/>
      <c r="Q1371" s="256"/>
      <c r="R1371" s="256"/>
      <c r="S1371" s="256"/>
      <c r="T1371" s="257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T1371" s="258" t="s">
        <v>145</v>
      </c>
      <c r="AU1371" s="258" t="s">
        <v>143</v>
      </c>
      <c r="AV1371" s="15" t="s">
        <v>142</v>
      </c>
      <c r="AW1371" s="15" t="s">
        <v>30</v>
      </c>
      <c r="AX1371" s="15" t="s">
        <v>78</v>
      </c>
      <c r="AY1371" s="258" t="s">
        <v>135</v>
      </c>
    </row>
    <row r="1372" s="2" customFormat="1" ht="24.15" customHeight="1">
      <c r="A1372" s="38"/>
      <c r="B1372" s="39"/>
      <c r="C1372" s="259" t="s">
        <v>1653</v>
      </c>
      <c r="D1372" s="259" t="s">
        <v>149</v>
      </c>
      <c r="E1372" s="260" t="s">
        <v>1519</v>
      </c>
      <c r="F1372" s="261" t="s">
        <v>1520</v>
      </c>
      <c r="G1372" s="262" t="s">
        <v>162</v>
      </c>
      <c r="H1372" s="263">
        <v>19.841999999999999</v>
      </c>
      <c r="I1372" s="264"/>
      <c r="J1372" s="265">
        <f>ROUND(I1372*H1372,2)</f>
        <v>0</v>
      </c>
      <c r="K1372" s="266"/>
      <c r="L1372" s="267"/>
      <c r="M1372" s="268" t="s">
        <v>1</v>
      </c>
      <c r="N1372" s="269" t="s">
        <v>39</v>
      </c>
      <c r="O1372" s="91"/>
      <c r="P1372" s="222">
        <f>O1372*H1372</f>
        <v>0</v>
      </c>
      <c r="Q1372" s="222">
        <v>0.023699999999999999</v>
      </c>
      <c r="R1372" s="222">
        <f>Q1372*H1372</f>
        <v>0.47025539999999993</v>
      </c>
      <c r="S1372" s="222">
        <v>0</v>
      </c>
      <c r="T1372" s="223">
        <f>S1372*H1372</f>
        <v>0</v>
      </c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R1372" s="224" t="s">
        <v>152</v>
      </c>
      <c r="AT1372" s="224" t="s">
        <v>149</v>
      </c>
      <c r="AU1372" s="224" t="s">
        <v>143</v>
      </c>
      <c r="AY1372" s="17" t="s">
        <v>135</v>
      </c>
      <c r="BE1372" s="225">
        <f>IF(N1372="základní",J1372,0)</f>
        <v>0</v>
      </c>
      <c r="BF1372" s="225">
        <f>IF(N1372="snížená",J1372,0)</f>
        <v>0</v>
      </c>
      <c r="BG1372" s="225">
        <f>IF(N1372="zákl. přenesená",J1372,0)</f>
        <v>0</v>
      </c>
      <c r="BH1372" s="225">
        <f>IF(N1372="sníž. přenesená",J1372,0)</f>
        <v>0</v>
      </c>
      <c r="BI1372" s="225">
        <f>IF(N1372="nulová",J1372,0)</f>
        <v>0</v>
      </c>
      <c r="BJ1372" s="17" t="s">
        <v>143</v>
      </c>
      <c r="BK1372" s="225">
        <f>ROUND(I1372*H1372,2)</f>
        <v>0</v>
      </c>
      <c r="BL1372" s="17" t="s">
        <v>142</v>
      </c>
      <c r="BM1372" s="224" t="s">
        <v>1654</v>
      </c>
    </row>
    <row r="1373" s="14" customFormat="1">
      <c r="A1373" s="14"/>
      <c r="B1373" s="237"/>
      <c r="C1373" s="238"/>
      <c r="D1373" s="228" t="s">
        <v>145</v>
      </c>
      <c r="E1373" s="239" t="s">
        <v>1</v>
      </c>
      <c r="F1373" s="240" t="s">
        <v>1655</v>
      </c>
      <c r="G1373" s="238"/>
      <c r="H1373" s="241">
        <v>16.254000000000001</v>
      </c>
      <c r="I1373" s="242"/>
      <c r="J1373" s="238"/>
      <c r="K1373" s="238"/>
      <c r="L1373" s="243"/>
      <c r="M1373" s="244"/>
      <c r="N1373" s="245"/>
      <c r="O1373" s="245"/>
      <c r="P1373" s="245"/>
      <c r="Q1373" s="245"/>
      <c r="R1373" s="245"/>
      <c r="S1373" s="245"/>
      <c r="T1373" s="246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47" t="s">
        <v>145</v>
      </c>
      <c r="AU1373" s="247" t="s">
        <v>143</v>
      </c>
      <c r="AV1373" s="14" t="s">
        <v>143</v>
      </c>
      <c r="AW1373" s="14" t="s">
        <v>30</v>
      </c>
      <c r="AX1373" s="14" t="s">
        <v>73</v>
      </c>
      <c r="AY1373" s="247" t="s">
        <v>135</v>
      </c>
    </row>
    <row r="1374" s="13" customFormat="1">
      <c r="A1374" s="13"/>
      <c r="B1374" s="226"/>
      <c r="C1374" s="227"/>
      <c r="D1374" s="228" t="s">
        <v>145</v>
      </c>
      <c r="E1374" s="229" t="s">
        <v>1</v>
      </c>
      <c r="F1374" s="230" t="s">
        <v>1656</v>
      </c>
      <c r="G1374" s="227"/>
      <c r="H1374" s="229" t="s">
        <v>1</v>
      </c>
      <c r="I1374" s="231"/>
      <c r="J1374" s="227"/>
      <c r="K1374" s="227"/>
      <c r="L1374" s="232"/>
      <c r="M1374" s="233"/>
      <c r="N1374" s="234"/>
      <c r="O1374" s="234"/>
      <c r="P1374" s="234"/>
      <c r="Q1374" s="234"/>
      <c r="R1374" s="234"/>
      <c r="S1374" s="234"/>
      <c r="T1374" s="235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6" t="s">
        <v>145</v>
      </c>
      <c r="AU1374" s="236" t="s">
        <v>143</v>
      </c>
      <c r="AV1374" s="13" t="s">
        <v>78</v>
      </c>
      <c r="AW1374" s="13" t="s">
        <v>30</v>
      </c>
      <c r="AX1374" s="13" t="s">
        <v>73</v>
      </c>
      <c r="AY1374" s="236" t="s">
        <v>135</v>
      </c>
    </row>
    <row r="1375" s="14" customFormat="1">
      <c r="A1375" s="14"/>
      <c r="B1375" s="237"/>
      <c r="C1375" s="238"/>
      <c r="D1375" s="228" t="s">
        <v>145</v>
      </c>
      <c r="E1375" s="239" t="s">
        <v>1</v>
      </c>
      <c r="F1375" s="240" t="s">
        <v>78</v>
      </c>
      <c r="G1375" s="238"/>
      <c r="H1375" s="241">
        <v>1</v>
      </c>
      <c r="I1375" s="242"/>
      <c r="J1375" s="238"/>
      <c r="K1375" s="238"/>
      <c r="L1375" s="243"/>
      <c r="M1375" s="244"/>
      <c r="N1375" s="245"/>
      <c r="O1375" s="245"/>
      <c r="P1375" s="245"/>
      <c r="Q1375" s="245"/>
      <c r="R1375" s="245"/>
      <c r="S1375" s="245"/>
      <c r="T1375" s="246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47" t="s">
        <v>145</v>
      </c>
      <c r="AU1375" s="247" t="s">
        <v>143</v>
      </c>
      <c r="AV1375" s="14" t="s">
        <v>143</v>
      </c>
      <c r="AW1375" s="14" t="s">
        <v>30</v>
      </c>
      <c r="AX1375" s="14" t="s">
        <v>73</v>
      </c>
      <c r="AY1375" s="247" t="s">
        <v>135</v>
      </c>
    </row>
    <row r="1376" s="15" customFormat="1">
      <c r="A1376" s="15"/>
      <c r="B1376" s="248"/>
      <c r="C1376" s="249"/>
      <c r="D1376" s="228" t="s">
        <v>145</v>
      </c>
      <c r="E1376" s="250" t="s">
        <v>1</v>
      </c>
      <c r="F1376" s="251" t="s">
        <v>148</v>
      </c>
      <c r="G1376" s="249"/>
      <c r="H1376" s="252">
        <v>17.254000000000001</v>
      </c>
      <c r="I1376" s="253"/>
      <c r="J1376" s="249"/>
      <c r="K1376" s="249"/>
      <c r="L1376" s="254"/>
      <c r="M1376" s="255"/>
      <c r="N1376" s="256"/>
      <c r="O1376" s="256"/>
      <c r="P1376" s="256"/>
      <c r="Q1376" s="256"/>
      <c r="R1376" s="256"/>
      <c r="S1376" s="256"/>
      <c r="T1376" s="257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T1376" s="258" t="s">
        <v>145</v>
      </c>
      <c r="AU1376" s="258" t="s">
        <v>143</v>
      </c>
      <c r="AV1376" s="15" t="s">
        <v>142</v>
      </c>
      <c r="AW1376" s="15" t="s">
        <v>30</v>
      </c>
      <c r="AX1376" s="15" t="s">
        <v>78</v>
      </c>
      <c r="AY1376" s="258" t="s">
        <v>135</v>
      </c>
    </row>
    <row r="1377" s="14" customFormat="1">
      <c r="A1377" s="14"/>
      <c r="B1377" s="237"/>
      <c r="C1377" s="238"/>
      <c r="D1377" s="228" t="s">
        <v>145</v>
      </c>
      <c r="E1377" s="238"/>
      <c r="F1377" s="240" t="s">
        <v>1657</v>
      </c>
      <c r="G1377" s="238"/>
      <c r="H1377" s="241">
        <v>19.841999999999999</v>
      </c>
      <c r="I1377" s="242"/>
      <c r="J1377" s="238"/>
      <c r="K1377" s="238"/>
      <c r="L1377" s="243"/>
      <c r="M1377" s="244"/>
      <c r="N1377" s="245"/>
      <c r="O1377" s="245"/>
      <c r="P1377" s="245"/>
      <c r="Q1377" s="245"/>
      <c r="R1377" s="245"/>
      <c r="S1377" s="245"/>
      <c r="T1377" s="246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47" t="s">
        <v>145</v>
      </c>
      <c r="AU1377" s="247" t="s">
        <v>143</v>
      </c>
      <c r="AV1377" s="14" t="s">
        <v>143</v>
      </c>
      <c r="AW1377" s="14" t="s">
        <v>4</v>
      </c>
      <c r="AX1377" s="14" t="s">
        <v>78</v>
      </c>
      <c r="AY1377" s="247" t="s">
        <v>135</v>
      </c>
    </row>
    <row r="1378" s="2" customFormat="1" ht="24.15" customHeight="1">
      <c r="A1378" s="38"/>
      <c r="B1378" s="39"/>
      <c r="C1378" s="212" t="s">
        <v>1658</v>
      </c>
      <c r="D1378" s="212" t="s">
        <v>138</v>
      </c>
      <c r="E1378" s="213" t="s">
        <v>1659</v>
      </c>
      <c r="F1378" s="214" t="s">
        <v>1660</v>
      </c>
      <c r="G1378" s="215" t="s">
        <v>162</v>
      </c>
      <c r="H1378" s="216">
        <v>0.75</v>
      </c>
      <c r="I1378" s="217"/>
      <c r="J1378" s="218">
        <f>ROUND(I1378*H1378,2)</f>
        <v>0</v>
      </c>
      <c r="K1378" s="219"/>
      <c r="L1378" s="44"/>
      <c r="M1378" s="220" t="s">
        <v>1</v>
      </c>
      <c r="N1378" s="221" t="s">
        <v>39</v>
      </c>
      <c r="O1378" s="91"/>
      <c r="P1378" s="222">
        <f>O1378*H1378</f>
        <v>0</v>
      </c>
      <c r="Q1378" s="222">
        <v>0.00058</v>
      </c>
      <c r="R1378" s="222">
        <f>Q1378*H1378</f>
        <v>0.000435</v>
      </c>
      <c r="S1378" s="222">
        <v>0</v>
      </c>
      <c r="T1378" s="223">
        <f>S1378*H1378</f>
        <v>0</v>
      </c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R1378" s="224" t="s">
        <v>253</v>
      </c>
      <c r="AT1378" s="224" t="s">
        <v>138</v>
      </c>
      <c r="AU1378" s="224" t="s">
        <v>143</v>
      </c>
      <c r="AY1378" s="17" t="s">
        <v>135</v>
      </c>
      <c r="BE1378" s="225">
        <f>IF(N1378="základní",J1378,0)</f>
        <v>0</v>
      </c>
      <c r="BF1378" s="225">
        <f>IF(N1378="snížená",J1378,0)</f>
        <v>0</v>
      </c>
      <c r="BG1378" s="225">
        <f>IF(N1378="zákl. přenesená",J1378,0)</f>
        <v>0</v>
      </c>
      <c r="BH1378" s="225">
        <f>IF(N1378="sníž. přenesená",J1378,0)</f>
        <v>0</v>
      </c>
      <c r="BI1378" s="225">
        <f>IF(N1378="nulová",J1378,0)</f>
        <v>0</v>
      </c>
      <c r="BJ1378" s="17" t="s">
        <v>143</v>
      </c>
      <c r="BK1378" s="225">
        <f>ROUND(I1378*H1378,2)</f>
        <v>0</v>
      </c>
      <c r="BL1378" s="17" t="s">
        <v>253</v>
      </c>
      <c r="BM1378" s="224" t="s">
        <v>1661</v>
      </c>
    </row>
    <row r="1379" s="2" customFormat="1" ht="24.15" customHeight="1">
      <c r="A1379" s="38"/>
      <c r="B1379" s="39"/>
      <c r="C1379" s="259" t="s">
        <v>1662</v>
      </c>
      <c r="D1379" s="259" t="s">
        <v>149</v>
      </c>
      <c r="E1379" s="260" t="s">
        <v>1663</v>
      </c>
      <c r="F1379" s="261" t="s">
        <v>1664</v>
      </c>
      <c r="G1379" s="262" t="s">
        <v>162</v>
      </c>
      <c r="H1379" s="263">
        <v>0.82499999999999996</v>
      </c>
      <c r="I1379" s="264"/>
      <c r="J1379" s="265">
        <f>ROUND(I1379*H1379,2)</f>
        <v>0</v>
      </c>
      <c r="K1379" s="266"/>
      <c r="L1379" s="267"/>
      <c r="M1379" s="268" t="s">
        <v>1</v>
      </c>
      <c r="N1379" s="269" t="s">
        <v>39</v>
      </c>
      <c r="O1379" s="91"/>
      <c r="P1379" s="222">
        <f>O1379*H1379</f>
        <v>0</v>
      </c>
      <c r="Q1379" s="222">
        <v>0.012</v>
      </c>
      <c r="R1379" s="222">
        <f>Q1379*H1379</f>
        <v>0.0098999999999999991</v>
      </c>
      <c r="S1379" s="222">
        <v>0</v>
      </c>
      <c r="T1379" s="223">
        <f>S1379*H1379</f>
        <v>0</v>
      </c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R1379" s="224" t="s">
        <v>332</v>
      </c>
      <c r="AT1379" s="224" t="s">
        <v>149</v>
      </c>
      <c r="AU1379" s="224" t="s">
        <v>143</v>
      </c>
      <c r="AY1379" s="17" t="s">
        <v>135</v>
      </c>
      <c r="BE1379" s="225">
        <f>IF(N1379="základní",J1379,0)</f>
        <v>0</v>
      </c>
      <c r="BF1379" s="225">
        <f>IF(N1379="snížená",J1379,0)</f>
        <v>0</v>
      </c>
      <c r="BG1379" s="225">
        <f>IF(N1379="zákl. přenesená",J1379,0)</f>
        <v>0</v>
      </c>
      <c r="BH1379" s="225">
        <f>IF(N1379="sníž. přenesená",J1379,0)</f>
        <v>0</v>
      </c>
      <c r="BI1379" s="225">
        <f>IF(N1379="nulová",J1379,0)</f>
        <v>0</v>
      </c>
      <c r="BJ1379" s="17" t="s">
        <v>143</v>
      </c>
      <c r="BK1379" s="225">
        <f>ROUND(I1379*H1379,2)</f>
        <v>0</v>
      </c>
      <c r="BL1379" s="17" t="s">
        <v>253</v>
      </c>
      <c r="BM1379" s="224" t="s">
        <v>1665</v>
      </c>
    </row>
    <row r="1380" s="13" customFormat="1">
      <c r="A1380" s="13"/>
      <c r="B1380" s="226"/>
      <c r="C1380" s="227"/>
      <c r="D1380" s="228" t="s">
        <v>145</v>
      </c>
      <c r="E1380" s="229" t="s">
        <v>1</v>
      </c>
      <c r="F1380" s="230" t="s">
        <v>1666</v>
      </c>
      <c r="G1380" s="227"/>
      <c r="H1380" s="229" t="s">
        <v>1</v>
      </c>
      <c r="I1380" s="231"/>
      <c r="J1380" s="227"/>
      <c r="K1380" s="227"/>
      <c r="L1380" s="232"/>
      <c r="M1380" s="233"/>
      <c r="N1380" s="234"/>
      <c r="O1380" s="234"/>
      <c r="P1380" s="234"/>
      <c r="Q1380" s="234"/>
      <c r="R1380" s="234"/>
      <c r="S1380" s="234"/>
      <c r="T1380" s="235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6" t="s">
        <v>145</v>
      </c>
      <c r="AU1380" s="236" t="s">
        <v>143</v>
      </c>
      <c r="AV1380" s="13" t="s">
        <v>78</v>
      </c>
      <c r="AW1380" s="13" t="s">
        <v>30</v>
      </c>
      <c r="AX1380" s="13" t="s">
        <v>73</v>
      </c>
      <c r="AY1380" s="236" t="s">
        <v>135</v>
      </c>
    </row>
    <row r="1381" s="14" customFormat="1">
      <c r="A1381" s="14"/>
      <c r="B1381" s="237"/>
      <c r="C1381" s="238"/>
      <c r="D1381" s="228" t="s">
        <v>145</v>
      </c>
      <c r="E1381" s="239" t="s">
        <v>1</v>
      </c>
      <c r="F1381" s="240" t="s">
        <v>1667</v>
      </c>
      <c r="G1381" s="238"/>
      <c r="H1381" s="241">
        <v>0.75</v>
      </c>
      <c r="I1381" s="242"/>
      <c r="J1381" s="238"/>
      <c r="K1381" s="238"/>
      <c r="L1381" s="243"/>
      <c r="M1381" s="244"/>
      <c r="N1381" s="245"/>
      <c r="O1381" s="245"/>
      <c r="P1381" s="245"/>
      <c r="Q1381" s="245"/>
      <c r="R1381" s="245"/>
      <c r="S1381" s="245"/>
      <c r="T1381" s="246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47" t="s">
        <v>145</v>
      </c>
      <c r="AU1381" s="247" t="s">
        <v>143</v>
      </c>
      <c r="AV1381" s="14" t="s">
        <v>143</v>
      </c>
      <c r="AW1381" s="14" t="s">
        <v>30</v>
      </c>
      <c r="AX1381" s="14" t="s">
        <v>78</v>
      </c>
      <c r="AY1381" s="247" t="s">
        <v>135</v>
      </c>
    </row>
    <row r="1382" s="14" customFormat="1">
      <c r="A1382" s="14"/>
      <c r="B1382" s="237"/>
      <c r="C1382" s="238"/>
      <c r="D1382" s="228" t="s">
        <v>145</v>
      </c>
      <c r="E1382" s="238"/>
      <c r="F1382" s="240" t="s">
        <v>1668</v>
      </c>
      <c r="G1382" s="238"/>
      <c r="H1382" s="241">
        <v>0.82499999999999996</v>
      </c>
      <c r="I1382" s="242"/>
      <c r="J1382" s="238"/>
      <c r="K1382" s="238"/>
      <c r="L1382" s="243"/>
      <c r="M1382" s="244"/>
      <c r="N1382" s="245"/>
      <c r="O1382" s="245"/>
      <c r="P1382" s="245"/>
      <c r="Q1382" s="245"/>
      <c r="R1382" s="245"/>
      <c r="S1382" s="245"/>
      <c r="T1382" s="246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47" t="s">
        <v>145</v>
      </c>
      <c r="AU1382" s="247" t="s">
        <v>143</v>
      </c>
      <c r="AV1382" s="14" t="s">
        <v>143</v>
      </c>
      <c r="AW1382" s="14" t="s">
        <v>4</v>
      </c>
      <c r="AX1382" s="14" t="s">
        <v>78</v>
      </c>
      <c r="AY1382" s="247" t="s">
        <v>135</v>
      </c>
    </row>
    <row r="1383" s="2" customFormat="1" ht="24.15" customHeight="1">
      <c r="A1383" s="38"/>
      <c r="B1383" s="39"/>
      <c r="C1383" s="212" t="s">
        <v>1669</v>
      </c>
      <c r="D1383" s="212" t="s">
        <v>138</v>
      </c>
      <c r="E1383" s="213" t="s">
        <v>1670</v>
      </c>
      <c r="F1383" s="214" t="s">
        <v>1671</v>
      </c>
      <c r="G1383" s="215" t="s">
        <v>157</v>
      </c>
      <c r="H1383" s="216">
        <v>1</v>
      </c>
      <c r="I1383" s="217"/>
      <c r="J1383" s="218">
        <f>ROUND(I1383*H1383,2)</f>
        <v>0</v>
      </c>
      <c r="K1383" s="219"/>
      <c r="L1383" s="44"/>
      <c r="M1383" s="220" t="s">
        <v>1</v>
      </c>
      <c r="N1383" s="221" t="s">
        <v>39</v>
      </c>
      <c r="O1383" s="91"/>
      <c r="P1383" s="222">
        <f>O1383*H1383</f>
        <v>0</v>
      </c>
      <c r="Q1383" s="222">
        <v>0</v>
      </c>
      <c r="R1383" s="222">
        <f>Q1383*H1383</f>
        <v>0</v>
      </c>
      <c r="S1383" s="222">
        <v>0.00036000000000000002</v>
      </c>
      <c r="T1383" s="223">
        <f>S1383*H1383</f>
        <v>0.00036000000000000002</v>
      </c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R1383" s="224" t="s">
        <v>253</v>
      </c>
      <c r="AT1383" s="224" t="s">
        <v>138</v>
      </c>
      <c r="AU1383" s="224" t="s">
        <v>143</v>
      </c>
      <c r="AY1383" s="17" t="s">
        <v>135</v>
      </c>
      <c r="BE1383" s="225">
        <f>IF(N1383="základní",J1383,0)</f>
        <v>0</v>
      </c>
      <c r="BF1383" s="225">
        <f>IF(N1383="snížená",J1383,0)</f>
        <v>0</v>
      </c>
      <c r="BG1383" s="225">
        <f>IF(N1383="zákl. přenesená",J1383,0)</f>
        <v>0</v>
      </c>
      <c r="BH1383" s="225">
        <f>IF(N1383="sníž. přenesená",J1383,0)</f>
        <v>0</v>
      </c>
      <c r="BI1383" s="225">
        <f>IF(N1383="nulová",J1383,0)</f>
        <v>0</v>
      </c>
      <c r="BJ1383" s="17" t="s">
        <v>143</v>
      </c>
      <c r="BK1383" s="225">
        <f>ROUND(I1383*H1383,2)</f>
        <v>0</v>
      </c>
      <c r="BL1383" s="17" t="s">
        <v>253</v>
      </c>
      <c r="BM1383" s="224" t="s">
        <v>1672</v>
      </c>
    </row>
    <row r="1384" s="13" customFormat="1">
      <c r="A1384" s="13"/>
      <c r="B1384" s="226"/>
      <c r="C1384" s="227"/>
      <c r="D1384" s="228" t="s">
        <v>145</v>
      </c>
      <c r="E1384" s="229" t="s">
        <v>1</v>
      </c>
      <c r="F1384" s="230" t="s">
        <v>526</v>
      </c>
      <c r="G1384" s="227"/>
      <c r="H1384" s="229" t="s">
        <v>1</v>
      </c>
      <c r="I1384" s="231"/>
      <c r="J1384" s="227"/>
      <c r="K1384" s="227"/>
      <c r="L1384" s="232"/>
      <c r="M1384" s="233"/>
      <c r="N1384" s="234"/>
      <c r="O1384" s="234"/>
      <c r="P1384" s="234"/>
      <c r="Q1384" s="234"/>
      <c r="R1384" s="234"/>
      <c r="S1384" s="234"/>
      <c r="T1384" s="235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6" t="s">
        <v>145</v>
      </c>
      <c r="AU1384" s="236" t="s">
        <v>143</v>
      </c>
      <c r="AV1384" s="13" t="s">
        <v>78</v>
      </c>
      <c r="AW1384" s="13" t="s">
        <v>30</v>
      </c>
      <c r="AX1384" s="13" t="s">
        <v>73</v>
      </c>
      <c r="AY1384" s="236" t="s">
        <v>135</v>
      </c>
    </row>
    <row r="1385" s="14" customFormat="1">
      <c r="A1385" s="14"/>
      <c r="B1385" s="237"/>
      <c r="C1385" s="238"/>
      <c r="D1385" s="228" t="s">
        <v>145</v>
      </c>
      <c r="E1385" s="239" t="s">
        <v>1</v>
      </c>
      <c r="F1385" s="240" t="s">
        <v>78</v>
      </c>
      <c r="G1385" s="238"/>
      <c r="H1385" s="241">
        <v>1</v>
      </c>
      <c r="I1385" s="242"/>
      <c r="J1385" s="238"/>
      <c r="K1385" s="238"/>
      <c r="L1385" s="243"/>
      <c r="M1385" s="244"/>
      <c r="N1385" s="245"/>
      <c r="O1385" s="245"/>
      <c r="P1385" s="245"/>
      <c r="Q1385" s="245"/>
      <c r="R1385" s="245"/>
      <c r="S1385" s="245"/>
      <c r="T1385" s="246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47" t="s">
        <v>145</v>
      </c>
      <c r="AU1385" s="247" t="s">
        <v>143</v>
      </c>
      <c r="AV1385" s="14" t="s">
        <v>143</v>
      </c>
      <c r="AW1385" s="14" t="s">
        <v>30</v>
      </c>
      <c r="AX1385" s="14" t="s">
        <v>78</v>
      </c>
      <c r="AY1385" s="247" t="s">
        <v>135</v>
      </c>
    </row>
    <row r="1386" s="2" customFormat="1" ht="24.15" customHeight="1">
      <c r="A1386" s="38"/>
      <c r="B1386" s="39"/>
      <c r="C1386" s="212" t="s">
        <v>1673</v>
      </c>
      <c r="D1386" s="212" t="s">
        <v>138</v>
      </c>
      <c r="E1386" s="213" t="s">
        <v>1674</v>
      </c>
      <c r="F1386" s="214" t="s">
        <v>1675</v>
      </c>
      <c r="G1386" s="215" t="s">
        <v>328</v>
      </c>
      <c r="H1386" s="216">
        <v>8.9459999999999997</v>
      </c>
      <c r="I1386" s="217"/>
      <c r="J1386" s="218">
        <f>ROUND(I1386*H1386,2)</f>
        <v>0</v>
      </c>
      <c r="K1386" s="219"/>
      <c r="L1386" s="44"/>
      <c r="M1386" s="220" t="s">
        <v>1</v>
      </c>
      <c r="N1386" s="221" t="s">
        <v>39</v>
      </c>
      <c r="O1386" s="91"/>
      <c r="P1386" s="222">
        <f>O1386*H1386</f>
        <v>0</v>
      </c>
      <c r="Q1386" s="222">
        <v>0.00018000000000000001</v>
      </c>
      <c r="R1386" s="222">
        <f>Q1386*H1386</f>
        <v>0.00161028</v>
      </c>
      <c r="S1386" s="222">
        <v>0</v>
      </c>
      <c r="T1386" s="223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224" t="s">
        <v>253</v>
      </c>
      <c r="AT1386" s="224" t="s">
        <v>138</v>
      </c>
      <c r="AU1386" s="224" t="s">
        <v>143</v>
      </c>
      <c r="AY1386" s="17" t="s">
        <v>135</v>
      </c>
      <c r="BE1386" s="225">
        <f>IF(N1386="základní",J1386,0)</f>
        <v>0</v>
      </c>
      <c r="BF1386" s="225">
        <f>IF(N1386="snížená",J1386,0)</f>
        <v>0</v>
      </c>
      <c r="BG1386" s="225">
        <f>IF(N1386="zákl. přenesená",J1386,0)</f>
        <v>0</v>
      </c>
      <c r="BH1386" s="225">
        <f>IF(N1386="sníž. přenesená",J1386,0)</f>
        <v>0</v>
      </c>
      <c r="BI1386" s="225">
        <f>IF(N1386="nulová",J1386,0)</f>
        <v>0</v>
      </c>
      <c r="BJ1386" s="17" t="s">
        <v>143</v>
      </c>
      <c r="BK1386" s="225">
        <f>ROUND(I1386*H1386,2)</f>
        <v>0</v>
      </c>
      <c r="BL1386" s="17" t="s">
        <v>253</v>
      </c>
      <c r="BM1386" s="224" t="s">
        <v>1676</v>
      </c>
    </row>
    <row r="1387" s="13" customFormat="1">
      <c r="A1387" s="13"/>
      <c r="B1387" s="226"/>
      <c r="C1387" s="227"/>
      <c r="D1387" s="228" t="s">
        <v>145</v>
      </c>
      <c r="E1387" s="229" t="s">
        <v>1</v>
      </c>
      <c r="F1387" s="230" t="s">
        <v>380</v>
      </c>
      <c r="G1387" s="227"/>
      <c r="H1387" s="229" t="s">
        <v>1</v>
      </c>
      <c r="I1387" s="231"/>
      <c r="J1387" s="227"/>
      <c r="K1387" s="227"/>
      <c r="L1387" s="232"/>
      <c r="M1387" s="233"/>
      <c r="N1387" s="234"/>
      <c r="O1387" s="234"/>
      <c r="P1387" s="234"/>
      <c r="Q1387" s="234"/>
      <c r="R1387" s="234"/>
      <c r="S1387" s="234"/>
      <c r="T1387" s="235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6" t="s">
        <v>145</v>
      </c>
      <c r="AU1387" s="236" t="s">
        <v>143</v>
      </c>
      <c r="AV1387" s="13" t="s">
        <v>78</v>
      </c>
      <c r="AW1387" s="13" t="s">
        <v>30</v>
      </c>
      <c r="AX1387" s="13" t="s">
        <v>73</v>
      </c>
      <c r="AY1387" s="236" t="s">
        <v>135</v>
      </c>
    </row>
    <row r="1388" s="14" customFormat="1">
      <c r="A1388" s="14"/>
      <c r="B1388" s="237"/>
      <c r="C1388" s="238"/>
      <c r="D1388" s="228" t="s">
        <v>145</v>
      </c>
      <c r="E1388" s="239" t="s">
        <v>1</v>
      </c>
      <c r="F1388" s="240" t="s">
        <v>1677</v>
      </c>
      <c r="G1388" s="238"/>
      <c r="H1388" s="241">
        <v>5.6699999999999999</v>
      </c>
      <c r="I1388" s="242"/>
      <c r="J1388" s="238"/>
      <c r="K1388" s="238"/>
      <c r="L1388" s="243"/>
      <c r="M1388" s="244"/>
      <c r="N1388" s="245"/>
      <c r="O1388" s="245"/>
      <c r="P1388" s="245"/>
      <c r="Q1388" s="245"/>
      <c r="R1388" s="245"/>
      <c r="S1388" s="245"/>
      <c r="T1388" s="246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47" t="s">
        <v>145</v>
      </c>
      <c r="AU1388" s="247" t="s">
        <v>143</v>
      </c>
      <c r="AV1388" s="14" t="s">
        <v>143</v>
      </c>
      <c r="AW1388" s="14" t="s">
        <v>30</v>
      </c>
      <c r="AX1388" s="14" t="s">
        <v>73</v>
      </c>
      <c r="AY1388" s="247" t="s">
        <v>135</v>
      </c>
    </row>
    <row r="1389" s="14" customFormat="1">
      <c r="A1389" s="14"/>
      <c r="B1389" s="237"/>
      <c r="C1389" s="238"/>
      <c r="D1389" s="228" t="s">
        <v>145</v>
      </c>
      <c r="E1389" s="239" t="s">
        <v>1</v>
      </c>
      <c r="F1389" s="240" t="s">
        <v>1678</v>
      </c>
      <c r="G1389" s="238"/>
      <c r="H1389" s="241">
        <v>3.2759999999999998</v>
      </c>
      <c r="I1389" s="242"/>
      <c r="J1389" s="238"/>
      <c r="K1389" s="238"/>
      <c r="L1389" s="243"/>
      <c r="M1389" s="244"/>
      <c r="N1389" s="245"/>
      <c r="O1389" s="245"/>
      <c r="P1389" s="245"/>
      <c r="Q1389" s="245"/>
      <c r="R1389" s="245"/>
      <c r="S1389" s="245"/>
      <c r="T1389" s="246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47" t="s">
        <v>145</v>
      </c>
      <c r="AU1389" s="247" t="s">
        <v>143</v>
      </c>
      <c r="AV1389" s="14" t="s">
        <v>143</v>
      </c>
      <c r="AW1389" s="14" t="s">
        <v>30</v>
      </c>
      <c r="AX1389" s="14" t="s">
        <v>73</v>
      </c>
      <c r="AY1389" s="247" t="s">
        <v>135</v>
      </c>
    </row>
    <row r="1390" s="15" customFormat="1">
      <c r="A1390" s="15"/>
      <c r="B1390" s="248"/>
      <c r="C1390" s="249"/>
      <c r="D1390" s="228" t="s">
        <v>145</v>
      </c>
      <c r="E1390" s="250" t="s">
        <v>1</v>
      </c>
      <c r="F1390" s="251" t="s">
        <v>148</v>
      </c>
      <c r="G1390" s="249"/>
      <c r="H1390" s="252">
        <v>8.9459999999999997</v>
      </c>
      <c r="I1390" s="253"/>
      <c r="J1390" s="249"/>
      <c r="K1390" s="249"/>
      <c r="L1390" s="254"/>
      <c r="M1390" s="255"/>
      <c r="N1390" s="256"/>
      <c r="O1390" s="256"/>
      <c r="P1390" s="256"/>
      <c r="Q1390" s="256"/>
      <c r="R1390" s="256"/>
      <c r="S1390" s="256"/>
      <c r="T1390" s="257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T1390" s="258" t="s">
        <v>145</v>
      </c>
      <c r="AU1390" s="258" t="s">
        <v>143</v>
      </c>
      <c r="AV1390" s="15" t="s">
        <v>142</v>
      </c>
      <c r="AW1390" s="15" t="s">
        <v>30</v>
      </c>
      <c r="AX1390" s="15" t="s">
        <v>78</v>
      </c>
      <c r="AY1390" s="258" t="s">
        <v>135</v>
      </c>
    </row>
    <row r="1391" s="2" customFormat="1" ht="16.5" customHeight="1">
      <c r="A1391" s="38"/>
      <c r="B1391" s="39"/>
      <c r="C1391" s="259" t="s">
        <v>1679</v>
      </c>
      <c r="D1391" s="259" t="s">
        <v>149</v>
      </c>
      <c r="E1391" s="260" t="s">
        <v>1680</v>
      </c>
      <c r="F1391" s="261" t="s">
        <v>1681</v>
      </c>
      <c r="G1391" s="262" t="s">
        <v>328</v>
      </c>
      <c r="H1391" s="263">
        <v>9.5299999999999994</v>
      </c>
      <c r="I1391" s="264"/>
      <c r="J1391" s="265">
        <f>ROUND(I1391*H1391,2)</f>
        <v>0</v>
      </c>
      <c r="K1391" s="266"/>
      <c r="L1391" s="267"/>
      <c r="M1391" s="268" t="s">
        <v>1</v>
      </c>
      <c r="N1391" s="269" t="s">
        <v>39</v>
      </c>
      <c r="O1391" s="91"/>
      <c r="P1391" s="222">
        <f>O1391*H1391</f>
        <v>0</v>
      </c>
      <c r="Q1391" s="222">
        <v>0.00012</v>
      </c>
      <c r="R1391" s="222">
        <f>Q1391*H1391</f>
        <v>0.0011436</v>
      </c>
      <c r="S1391" s="222">
        <v>0</v>
      </c>
      <c r="T1391" s="223">
        <f>S1391*H1391</f>
        <v>0</v>
      </c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R1391" s="224" t="s">
        <v>332</v>
      </c>
      <c r="AT1391" s="224" t="s">
        <v>149</v>
      </c>
      <c r="AU1391" s="224" t="s">
        <v>143</v>
      </c>
      <c r="AY1391" s="17" t="s">
        <v>135</v>
      </c>
      <c r="BE1391" s="225">
        <f>IF(N1391="základní",J1391,0)</f>
        <v>0</v>
      </c>
      <c r="BF1391" s="225">
        <f>IF(N1391="snížená",J1391,0)</f>
        <v>0</v>
      </c>
      <c r="BG1391" s="225">
        <f>IF(N1391="zákl. přenesená",J1391,0)</f>
        <v>0</v>
      </c>
      <c r="BH1391" s="225">
        <f>IF(N1391="sníž. přenesená",J1391,0)</f>
        <v>0</v>
      </c>
      <c r="BI1391" s="225">
        <f>IF(N1391="nulová",J1391,0)</f>
        <v>0</v>
      </c>
      <c r="BJ1391" s="17" t="s">
        <v>143</v>
      </c>
      <c r="BK1391" s="225">
        <f>ROUND(I1391*H1391,2)</f>
        <v>0</v>
      </c>
      <c r="BL1391" s="17" t="s">
        <v>253</v>
      </c>
      <c r="BM1391" s="224" t="s">
        <v>1682</v>
      </c>
    </row>
    <row r="1392" s="14" customFormat="1">
      <c r="A1392" s="14"/>
      <c r="B1392" s="237"/>
      <c r="C1392" s="238"/>
      <c r="D1392" s="228" t="s">
        <v>145</v>
      </c>
      <c r="E1392" s="239" t="s">
        <v>1</v>
      </c>
      <c r="F1392" s="240" t="s">
        <v>1683</v>
      </c>
      <c r="G1392" s="238"/>
      <c r="H1392" s="241">
        <v>7.9420000000000002</v>
      </c>
      <c r="I1392" s="242"/>
      <c r="J1392" s="238"/>
      <c r="K1392" s="238"/>
      <c r="L1392" s="243"/>
      <c r="M1392" s="244"/>
      <c r="N1392" s="245"/>
      <c r="O1392" s="245"/>
      <c r="P1392" s="245"/>
      <c r="Q1392" s="245"/>
      <c r="R1392" s="245"/>
      <c r="S1392" s="245"/>
      <c r="T1392" s="246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47" t="s">
        <v>145</v>
      </c>
      <c r="AU1392" s="247" t="s">
        <v>143</v>
      </c>
      <c r="AV1392" s="14" t="s">
        <v>143</v>
      </c>
      <c r="AW1392" s="14" t="s">
        <v>30</v>
      </c>
      <c r="AX1392" s="14" t="s">
        <v>78</v>
      </c>
      <c r="AY1392" s="247" t="s">
        <v>135</v>
      </c>
    </row>
    <row r="1393" s="14" customFormat="1">
      <c r="A1393" s="14"/>
      <c r="B1393" s="237"/>
      <c r="C1393" s="238"/>
      <c r="D1393" s="228" t="s">
        <v>145</v>
      </c>
      <c r="E1393" s="238"/>
      <c r="F1393" s="240" t="s">
        <v>1684</v>
      </c>
      <c r="G1393" s="238"/>
      <c r="H1393" s="241">
        <v>9.5299999999999994</v>
      </c>
      <c r="I1393" s="242"/>
      <c r="J1393" s="238"/>
      <c r="K1393" s="238"/>
      <c r="L1393" s="243"/>
      <c r="M1393" s="244"/>
      <c r="N1393" s="245"/>
      <c r="O1393" s="245"/>
      <c r="P1393" s="245"/>
      <c r="Q1393" s="245"/>
      <c r="R1393" s="245"/>
      <c r="S1393" s="245"/>
      <c r="T1393" s="246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47" t="s">
        <v>145</v>
      </c>
      <c r="AU1393" s="247" t="s">
        <v>143</v>
      </c>
      <c r="AV1393" s="14" t="s">
        <v>143</v>
      </c>
      <c r="AW1393" s="14" t="s">
        <v>4</v>
      </c>
      <c r="AX1393" s="14" t="s">
        <v>78</v>
      </c>
      <c r="AY1393" s="247" t="s">
        <v>135</v>
      </c>
    </row>
    <row r="1394" s="2" customFormat="1" ht="24.15" customHeight="1">
      <c r="A1394" s="38"/>
      <c r="B1394" s="39"/>
      <c r="C1394" s="212" t="s">
        <v>1685</v>
      </c>
      <c r="D1394" s="212" t="s">
        <v>138</v>
      </c>
      <c r="E1394" s="213" t="s">
        <v>1686</v>
      </c>
      <c r="F1394" s="214" t="s">
        <v>1687</v>
      </c>
      <c r="G1394" s="215" t="s">
        <v>157</v>
      </c>
      <c r="H1394" s="216">
        <v>1</v>
      </c>
      <c r="I1394" s="217"/>
      <c r="J1394" s="218">
        <f>ROUND(I1394*H1394,2)</f>
        <v>0</v>
      </c>
      <c r="K1394" s="219"/>
      <c r="L1394" s="44"/>
      <c r="M1394" s="220" t="s">
        <v>1</v>
      </c>
      <c r="N1394" s="221" t="s">
        <v>39</v>
      </c>
      <c r="O1394" s="91"/>
      <c r="P1394" s="222">
        <f>O1394*H1394</f>
        <v>0</v>
      </c>
      <c r="Q1394" s="222">
        <v>0.00020000000000000001</v>
      </c>
      <c r="R1394" s="222">
        <f>Q1394*H1394</f>
        <v>0.00020000000000000001</v>
      </c>
      <c r="S1394" s="222">
        <v>0</v>
      </c>
      <c r="T1394" s="223">
        <f>S1394*H1394</f>
        <v>0</v>
      </c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R1394" s="224" t="s">
        <v>253</v>
      </c>
      <c r="AT1394" s="224" t="s">
        <v>138</v>
      </c>
      <c r="AU1394" s="224" t="s">
        <v>143</v>
      </c>
      <c r="AY1394" s="17" t="s">
        <v>135</v>
      </c>
      <c r="BE1394" s="225">
        <f>IF(N1394="základní",J1394,0)</f>
        <v>0</v>
      </c>
      <c r="BF1394" s="225">
        <f>IF(N1394="snížená",J1394,0)</f>
        <v>0</v>
      </c>
      <c r="BG1394" s="225">
        <f>IF(N1394="zákl. přenesená",J1394,0)</f>
        <v>0</v>
      </c>
      <c r="BH1394" s="225">
        <f>IF(N1394="sníž. přenesená",J1394,0)</f>
        <v>0</v>
      </c>
      <c r="BI1394" s="225">
        <f>IF(N1394="nulová",J1394,0)</f>
        <v>0</v>
      </c>
      <c r="BJ1394" s="17" t="s">
        <v>143</v>
      </c>
      <c r="BK1394" s="225">
        <f>ROUND(I1394*H1394,2)</f>
        <v>0</v>
      </c>
      <c r="BL1394" s="17" t="s">
        <v>253</v>
      </c>
      <c r="BM1394" s="224" t="s">
        <v>1688</v>
      </c>
    </row>
    <row r="1395" s="13" customFormat="1">
      <c r="A1395" s="13"/>
      <c r="B1395" s="226"/>
      <c r="C1395" s="227"/>
      <c r="D1395" s="228" t="s">
        <v>145</v>
      </c>
      <c r="E1395" s="229" t="s">
        <v>1</v>
      </c>
      <c r="F1395" s="230" t="s">
        <v>444</v>
      </c>
      <c r="G1395" s="227"/>
      <c r="H1395" s="229" t="s">
        <v>1</v>
      </c>
      <c r="I1395" s="231"/>
      <c r="J1395" s="227"/>
      <c r="K1395" s="227"/>
      <c r="L1395" s="232"/>
      <c r="M1395" s="233"/>
      <c r="N1395" s="234"/>
      <c r="O1395" s="234"/>
      <c r="P1395" s="234"/>
      <c r="Q1395" s="234"/>
      <c r="R1395" s="234"/>
      <c r="S1395" s="234"/>
      <c r="T1395" s="235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36" t="s">
        <v>145</v>
      </c>
      <c r="AU1395" s="236" t="s">
        <v>143</v>
      </c>
      <c r="AV1395" s="13" t="s">
        <v>78</v>
      </c>
      <c r="AW1395" s="13" t="s">
        <v>30</v>
      </c>
      <c r="AX1395" s="13" t="s">
        <v>73</v>
      </c>
      <c r="AY1395" s="236" t="s">
        <v>135</v>
      </c>
    </row>
    <row r="1396" s="14" customFormat="1">
      <c r="A1396" s="14"/>
      <c r="B1396" s="237"/>
      <c r="C1396" s="238"/>
      <c r="D1396" s="228" t="s">
        <v>145</v>
      </c>
      <c r="E1396" s="239" t="s">
        <v>1</v>
      </c>
      <c r="F1396" s="240" t="s">
        <v>78</v>
      </c>
      <c r="G1396" s="238"/>
      <c r="H1396" s="241">
        <v>1</v>
      </c>
      <c r="I1396" s="242"/>
      <c r="J1396" s="238"/>
      <c r="K1396" s="238"/>
      <c r="L1396" s="243"/>
      <c r="M1396" s="244"/>
      <c r="N1396" s="245"/>
      <c r="O1396" s="245"/>
      <c r="P1396" s="245"/>
      <c r="Q1396" s="245"/>
      <c r="R1396" s="245"/>
      <c r="S1396" s="245"/>
      <c r="T1396" s="246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47" t="s">
        <v>145</v>
      </c>
      <c r="AU1396" s="247" t="s">
        <v>143</v>
      </c>
      <c r="AV1396" s="14" t="s">
        <v>143</v>
      </c>
      <c r="AW1396" s="14" t="s">
        <v>30</v>
      </c>
      <c r="AX1396" s="14" t="s">
        <v>78</v>
      </c>
      <c r="AY1396" s="247" t="s">
        <v>135</v>
      </c>
    </row>
    <row r="1397" s="2" customFormat="1" ht="24.15" customHeight="1">
      <c r="A1397" s="38"/>
      <c r="B1397" s="39"/>
      <c r="C1397" s="259" t="s">
        <v>1689</v>
      </c>
      <c r="D1397" s="259" t="s">
        <v>149</v>
      </c>
      <c r="E1397" s="260" t="s">
        <v>1690</v>
      </c>
      <c r="F1397" s="261" t="s">
        <v>1691</v>
      </c>
      <c r="G1397" s="262" t="s">
        <v>157</v>
      </c>
      <c r="H1397" s="263">
        <v>1</v>
      </c>
      <c r="I1397" s="264"/>
      <c r="J1397" s="265">
        <f>ROUND(I1397*H1397,2)</f>
        <v>0</v>
      </c>
      <c r="K1397" s="266"/>
      <c r="L1397" s="267"/>
      <c r="M1397" s="268" t="s">
        <v>1</v>
      </c>
      <c r="N1397" s="269" t="s">
        <v>39</v>
      </c>
      <c r="O1397" s="91"/>
      <c r="P1397" s="222">
        <f>O1397*H1397</f>
        <v>0</v>
      </c>
      <c r="Q1397" s="222">
        <v>0.00013999999999999999</v>
      </c>
      <c r="R1397" s="222">
        <f>Q1397*H1397</f>
        <v>0.00013999999999999999</v>
      </c>
      <c r="S1397" s="222">
        <v>0</v>
      </c>
      <c r="T1397" s="223">
        <f>S1397*H1397</f>
        <v>0</v>
      </c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R1397" s="224" t="s">
        <v>332</v>
      </c>
      <c r="AT1397" s="224" t="s">
        <v>149</v>
      </c>
      <c r="AU1397" s="224" t="s">
        <v>143</v>
      </c>
      <c r="AY1397" s="17" t="s">
        <v>135</v>
      </c>
      <c r="BE1397" s="225">
        <f>IF(N1397="základní",J1397,0)</f>
        <v>0</v>
      </c>
      <c r="BF1397" s="225">
        <f>IF(N1397="snížená",J1397,0)</f>
        <v>0</v>
      </c>
      <c r="BG1397" s="225">
        <f>IF(N1397="zákl. přenesená",J1397,0)</f>
        <v>0</v>
      </c>
      <c r="BH1397" s="225">
        <f>IF(N1397="sníž. přenesená",J1397,0)</f>
        <v>0</v>
      </c>
      <c r="BI1397" s="225">
        <f>IF(N1397="nulová",J1397,0)</f>
        <v>0</v>
      </c>
      <c r="BJ1397" s="17" t="s">
        <v>143</v>
      </c>
      <c r="BK1397" s="225">
        <f>ROUND(I1397*H1397,2)</f>
        <v>0</v>
      </c>
      <c r="BL1397" s="17" t="s">
        <v>253</v>
      </c>
      <c r="BM1397" s="224" t="s">
        <v>1692</v>
      </c>
    </row>
    <row r="1398" s="2" customFormat="1" ht="16.5" customHeight="1">
      <c r="A1398" s="38"/>
      <c r="B1398" s="39"/>
      <c r="C1398" s="212" t="s">
        <v>1693</v>
      </c>
      <c r="D1398" s="212" t="s">
        <v>138</v>
      </c>
      <c r="E1398" s="213" t="s">
        <v>1694</v>
      </c>
      <c r="F1398" s="214" t="s">
        <v>1695</v>
      </c>
      <c r="G1398" s="215" t="s">
        <v>157</v>
      </c>
      <c r="H1398" s="216">
        <v>4</v>
      </c>
      <c r="I1398" s="217"/>
      <c r="J1398" s="218">
        <f>ROUND(I1398*H1398,2)</f>
        <v>0</v>
      </c>
      <c r="K1398" s="219"/>
      <c r="L1398" s="44"/>
      <c r="M1398" s="220" t="s">
        <v>1</v>
      </c>
      <c r="N1398" s="221" t="s">
        <v>39</v>
      </c>
      <c r="O1398" s="91"/>
      <c r="P1398" s="222">
        <f>O1398*H1398</f>
        <v>0</v>
      </c>
      <c r="Q1398" s="222">
        <v>0</v>
      </c>
      <c r="R1398" s="222">
        <f>Q1398*H1398</f>
        <v>0</v>
      </c>
      <c r="S1398" s="222">
        <v>0</v>
      </c>
      <c r="T1398" s="223">
        <f>S1398*H1398</f>
        <v>0</v>
      </c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R1398" s="224" t="s">
        <v>253</v>
      </c>
      <c r="AT1398" s="224" t="s">
        <v>138</v>
      </c>
      <c r="AU1398" s="224" t="s">
        <v>143</v>
      </c>
      <c r="AY1398" s="17" t="s">
        <v>135</v>
      </c>
      <c r="BE1398" s="225">
        <f>IF(N1398="základní",J1398,0)</f>
        <v>0</v>
      </c>
      <c r="BF1398" s="225">
        <f>IF(N1398="snížená",J1398,0)</f>
        <v>0</v>
      </c>
      <c r="BG1398" s="225">
        <f>IF(N1398="zákl. přenesená",J1398,0)</f>
        <v>0</v>
      </c>
      <c r="BH1398" s="225">
        <f>IF(N1398="sníž. přenesená",J1398,0)</f>
        <v>0</v>
      </c>
      <c r="BI1398" s="225">
        <f>IF(N1398="nulová",J1398,0)</f>
        <v>0</v>
      </c>
      <c r="BJ1398" s="17" t="s">
        <v>143</v>
      </c>
      <c r="BK1398" s="225">
        <f>ROUND(I1398*H1398,2)</f>
        <v>0</v>
      </c>
      <c r="BL1398" s="17" t="s">
        <v>253</v>
      </c>
      <c r="BM1398" s="224" t="s">
        <v>1696</v>
      </c>
    </row>
    <row r="1399" s="13" customFormat="1">
      <c r="A1399" s="13"/>
      <c r="B1399" s="226"/>
      <c r="C1399" s="227"/>
      <c r="D1399" s="228" t="s">
        <v>145</v>
      </c>
      <c r="E1399" s="229" t="s">
        <v>1</v>
      </c>
      <c r="F1399" s="230" t="s">
        <v>1697</v>
      </c>
      <c r="G1399" s="227"/>
      <c r="H1399" s="229" t="s">
        <v>1</v>
      </c>
      <c r="I1399" s="231"/>
      <c r="J1399" s="227"/>
      <c r="K1399" s="227"/>
      <c r="L1399" s="232"/>
      <c r="M1399" s="233"/>
      <c r="N1399" s="234"/>
      <c r="O1399" s="234"/>
      <c r="P1399" s="234"/>
      <c r="Q1399" s="234"/>
      <c r="R1399" s="234"/>
      <c r="S1399" s="234"/>
      <c r="T1399" s="235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36" t="s">
        <v>145</v>
      </c>
      <c r="AU1399" s="236" t="s">
        <v>143</v>
      </c>
      <c r="AV1399" s="13" t="s">
        <v>78</v>
      </c>
      <c r="AW1399" s="13" t="s">
        <v>30</v>
      </c>
      <c r="AX1399" s="13" t="s">
        <v>73</v>
      </c>
      <c r="AY1399" s="236" t="s">
        <v>135</v>
      </c>
    </row>
    <row r="1400" s="14" customFormat="1">
      <c r="A1400" s="14"/>
      <c r="B1400" s="237"/>
      <c r="C1400" s="238"/>
      <c r="D1400" s="228" t="s">
        <v>145</v>
      </c>
      <c r="E1400" s="239" t="s">
        <v>1</v>
      </c>
      <c r="F1400" s="240" t="s">
        <v>607</v>
      </c>
      <c r="G1400" s="238"/>
      <c r="H1400" s="241">
        <v>4</v>
      </c>
      <c r="I1400" s="242"/>
      <c r="J1400" s="238"/>
      <c r="K1400" s="238"/>
      <c r="L1400" s="243"/>
      <c r="M1400" s="244"/>
      <c r="N1400" s="245"/>
      <c r="O1400" s="245"/>
      <c r="P1400" s="245"/>
      <c r="Q1400" s="245"/>
      <c r="R1400" s="245"/>
      <c r="S1400" s="245"/>
      <c r="T1400" s="246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47" t="s">
        <v>145</v>
      </c>
      <c r="AU1400" s="247" t="s">
        <v>143</v>
      </c>
      <c r="AV1400" s="14" t="s">
        <v>143</v>
      </c>
      <c r="AW1400" s="14" t="s">
        <v>30</v>
      </c>
      <c r="AX1400" s="14" t="s">
        <v>73</v>
      </c>
      <c r="AY1400" s="247" t="s">
        <v>135</v>
      </c>
    </row>
    <row r="1401" s="15" customFormat="1">
      <c r="A1401" s="15"/>
      <c r="B1401" s="248"/>
      <c r="C1401" s="249"/>
      <c r="D1401" s="228" t="s">
        <v>145</v>
      </c>
      <c r="E1401" s="250" t="s">
        <v>1</v>
      </c>
      <c r="F1401" s="251" t="s">
        <v>148</v>
      </c>
      <c r="G1401" s="249"/>
      <c r="H1401" s="252">
        <v>4</v>
      </c>
      <c r="I1401" s="253"/>
      <c r="J1401" s="249"/>
      <c r="K1401" s="249"/>
      <c r="L1401" s="254"/>
      <c r="M1401" s="255"/>
      <c r="N1401" s="256"/>
      <c r="O1401" s="256"/>
      <c r="P1401" s="256"/>
      <c r="Q1401" s="256"/>
      <c r="R1401" s="256"/>
      <c r="S1401" s="256"/>
      <c r="T1401" s="257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T1401" s="258" t="s">
        <v>145</v>
      </c>
      <c r="AU1401" s="258" t="s">
        <v>143</v>
      </c>
      <c r="AV1401" s="15" t="s">
        <v>142</v>
      </c>
      <c r="AW1401" s="15" t="s">
        <v>30</v>
      </c>
      <c r="AX1401" s="15" t="s">
        <v>78</v>
      </c>
      <c r="AY1401" s="258" t="s">
        <v>135</v>
      </c>
    </row>
    <row r="1402" s="2" customFormat="1" ht="16.5" customHeight="1">
      <c r="A1402" s="38"/>
      <c r="B1402" s="39"/>
      <c r="C1402" s="212" t="s">
        <v>1698</v>
      </c>
      <c r="D1402" s="212" t="s">
        <v>138</v>
      </c>
      <c r="E1402" s="213" t="s">
        <v>1699</v>
      </c>
      <c r="F1402" s="214" t="s">
        <v>1700</v>
      </c>
      <c r="G1402" s="215" t="s">
        <v>157</v>
      </c>
      <c r="H1402" s="216">
        <v>4</v>
      </c>
      <c r="I1402" s="217"/>
      <c r="J1402" s="218">
        <f>ROUND(I1402*H1402,2)</f>
        <v>0</v>
      </c>
      <c r="K1402" s="219"/>
      <c r="L1402" s="44"/>
      <c r="M1402" s="220" t="s">
        <v>1</v>
      </c>
      <c r="N1402" s="221" t="s">
        <v>39</v>
      </c>
      <c r="O1402" s="91"/>
      <c r="P1402" s="222">
        <f>O1402*H1402</f>
        <v>0</v>
      </c>
      <c r="Q1402" s="222">
        <v>0</v>
      </c>
      <c r="R1402" s="222">
        <f>Q1402*H1402</f>
        <v>0</v>
      </c>
      <c r="S1402" s="222">
        <v>0</v>
      </c>
      <c r="T1402" s="223">
        <f>S1402*H1402</f>
        <v>0</v>
      </c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R1402" s="224" t="s">
        <v>253</v>
      </c>
      <c r="AT1402" s="224" t="s">
        <v>138</v>
      </c>
      <c r="AU1402" s="224" t="s">
        <v>143</v>
      </c>
      <c r="AY1402" s="17" t="s">
        <v>135</v>
      </c>
      <c r="BE1402" s="225">
        <f>IF(N1402="základní",J1402,0)</f>
        <v>0</v>
      </c>
      <c r="BF1402" s="225">
        <f>IF(N1402="snížená",J1402,0)</f>
        <v>0</v>
      </c>
      <c r="BG1402" s="225">
        <f>IF(N1402="zákl. přenesená",J1402,0)</f>
        <v>0</v>
      </c>
      <c r="BH1402" s="225">
        <f>IF(N1402="sníž. přenesená",J1402,0)</f>
        <v>0</v>
      </c>
      <c r="BI1402" s="225">
        <f>IF(N1402="nulová",J1402,0)</f>
        <v>0</v>
      </c>
      <c r="BJ1402" s="17" t="s">
        <v>143</v>
      </c>
      <c r="BK1402" s="225">
        <f>ROUND(I1402*H1402,2)</f>
        <v>0</v>
      </c>
      <c r="BL1402" s="17" t="s">
        <v>253</v>
      </c>
      <c r="BM1402" s="224" t="s">
        <v>1701</v>
      </c>
    </row>
    <row r="1403" s="13" customFormat="1">
      <c r="A1403" s="13"/>
      <c r="B1403" s="226"/>
      <c r="C1403" s="227"/>
      <c r="D1403" s="228" t="s">
        <v>145</v>
      </c>
      <c r="E1403" s="229" t="s">
        <v>1</v>
      </c>
      <c r="F1403" s="230" t="s">
        <v>1702</v>
      </c>
      <c r="G1403" s="227"/>
      <c r="H1403" s="229" t="s">
        <v>1</v>
      </c>
      <c r="I1403" s="231"/>
      <c r="J1403" s="227"/>
      <c r="K1403" s="227"/>
      <c r="L1403" s="232"/>
      <c r="M1403" s="233"/>
      <c r="N1403" s="234"/>
      <c r="O1403" s="234"/>
      <c r="P1403" s="234"/>
      <c r="Q1403" s="234"/>
      <c r="R1403" s="234"/>
      <c r="S1403" s="234"/>
      <c r="T1403" s="235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36" t="s">
        <v>145</v>
      </c>
      <c r="AU1403" s="236" t="s">
        <v>143</v>
      </c>
      <c r="AV1403" s="13" t="s">
        <v>78</v>
      </c>
      <c r="AW1403" s="13" t="s">
        <v>30</v>
      </c>
      <c r="AX1403" s="13" t="s">
        <v>73</v>
      </c>
      <c r="AY1403" s="236" t="s">
        <v>135</v>
      </c>
    </row>
    <row r="1404" s="14" customFormat="1">
      <c r="A1404" s="14"/>
      <c r="B1404" s="237"/>
      <c r="C1404" s="238"/>
      <c r="D1404" s="228" t="s">
        <v>145</v>
      </c>
      <c r="E1404" s="239" t="s">
        <v>1</v>
      </c>
      <c r="F1404" s="240" t="s">
        <v>1703</v>
      </c>
      <c r="G1404" s="238"/>
      <c r="H1404" s="241">
        <v>3</v>
      </c>
      <c r="I1404" s="242"/>
      <c r="J1404" s="238"/>
      <c r="K1404" s="238"/>
      <c r="L1404" s="243"/>
      <c r="M1404" s="244"/>
      <c r="N1404" s="245"/>
      <c r="O1404" s="245"/>
      <c r="P1404" s="245"/>
      <c r="Q1404" s="245"/>
      <c r="R1404" s="245"/>
      <c r="S1404" s="245"/>
      <c r="T1404" s="246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47" t="s">
        <v>145</v>
      </c>
      <c r="AU1404" s="247" t="s">
        <v>143</v>
      </c>
      <c r="AV1404" s="14" t="s">
        <v>143</v>
      </c>
      <c r="AW1404" s="14" t="s">
        <v>30</v>
      </c>
      <c r="AX1404" s="14" t="s">
        <v>73</v>
      </c>
      <c r="AY1404" s="247" t="s">
        <v>135</v>
      </c>
    </row>
    <row r="1405" s="13" customFormat="1">
      <c r="A1405" s="13"/>
      <c r="B1405" s="226"/>
      <c r="C1405" s="227"/>
      <c r="D1405" s="228" t="s">
        <v>145</v>
      </c>
      <c r="E1405" s="229" t="s">
        <v>1</v>
      </c>
      <c r="F1405" s="230" t="s">
        <v>1704</v>
      </c>
      <c r="G1405" s="227"/>
      <c r="H1405" s="229" t="s">
        <v>1</v>
      </c>
      <c r="I1405" s="231"/>
      <c r="J1405" s="227"/>
      <c r="K1405" s="227"/>
      <c r="L1405" s="232"/>
      <c r="M1405" s="233"/>
      <c r="N1405" s="234"/>
      <c r="O1405" s="234"/>
      <c r="P1405" s="234"/>
      <c r="Q1405" s="234"/>
      <c r="R1405" s="234"/>
      <c r="S1405" s="234"/>
      <c r="T1405" s="235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6" t="s">
        <v>145</v>
      </c>
      <c r="AU1405" s="236" t="s">
        <v>143</v>
      </c>
      <c r="AV1405" s="13" t="s">
        <v>78</v>
      </c>
      <c r="AW1405" s="13" t="s">
        <v>30</v>
      </c>
      <c r="AX1405" s="13" t="s">
        <v>73</v>
      </c>
      <c r="AY1405" s="236" t="s">
        <v>135</v>
      </c>
    </row>
    <row r="1406" s="14" customFormat="1">
      <c r="A1406" s="14"/>
      <c r="B1406" s="237"/>
      <c r="C1406" s="238"/>
      <c r="D1406" s="228" t="s">
        <v>145</v>
      </c>
      <c r="E1406" s="239" t="s">
        <v>1</v>
      </c>
      <c r="F1406" s="240" t="s">
        <v>78</v>
      </c>
      <c r="G1406" s="238"/>
      <c r="H1406" s="241">
        <v>1</v>
      </c>
      <c r="I1406" s="242"/>
      <c r="J1406" s="238"/>
      <c r="K1406" s="238"/>
      <c r="L1406" s="243"/>
      <c r="M1406" s="244"/>
      <c r="N1406" s="245"/>
      <c r="O1406" s="245"/>
      <c r="P1406" s="245"/>
      <c r="Q1406" s="245"/>
      <c r="R1406" s="245"/>
      <c r="S1406" s="245"/>
      <c r="T1406" s="246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47" t="s">
        <v>145</v>
      </c>
      <c r="AU1406" s="247" t="s">
        <v>143</v>
      </c>
      <c r="AV1406" s="14" t="s">
        <v>143</v>
      </c>
      <c r="AW1406" s="14" t="s">
        <v>30</v>
      </c>
      <c r="AX1406" s="14" t="s">
        <v>73</v>
      </c>
      <c r="AY1406" s="247" t="s">
        <v>135</v>
      </c>
    </row>
    <row r="1407" s="15" customFormat="1">
      <c r="A1407" s="15"/>
      <c r="B1407" s="248"/>
      <c r="C1407" s="249"/>
      <c r="D1407" s="228" t="s">
        <v>145</v>
      </c>
      <c r="E1407" s="250" t="s">
        <v>1</v>
      </c>
      <c r="F1407" s="251" t="s">
        <v>148</v>
      </c>
      <c r="G1407" s="249"/>
      <c r="H1407" s="252">
        <v>4</v>
      </c>
      <c r="I1407" s="253"/>
      <c r="J1407" s="249"/>
      <c r="K1407" s="249"/>
      <c r="L1407" s="254"/>
      <c r="M1407" s="255"/>
      <c r="N1407" s="256"/>
      <c r="O1407" s="256"/>
      <c r="P1407" s="256"/>
      <c r="Q1407" s="256"/>
      <c r="R1407" s="256"/>
      <c r="S1407" s="256"/>
      <c r="T1407" s="257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T1407" s="258" t="s">
        <v>145</v>
      </c>
      <c r="AU1407" s="258" t="s">
        <v>143</v>
      </c>
      <c r="AV1407" s="15" t="s">
        <v>142</v>
      </c>
      <c r="AW1407" s="15" t="s">
        <v>30</v>
      </c>
      <c r="AX1407" s="15" t="s">
        <v>78</v>
      </c>
      <c r="AY1407" s="258" t="s">
        <v>135</v>
      </c>
    </row>
    <row r="1408" s="2" customFormat="1" ht="16.5" customHeight="1">
      <c r="A1408" s="38"/>
      <c r="B1408" s="39"/>
      <c r="C1408" s="212" t="s">
        <v>1705</v>
      </c>
      <c r="D1408" s="212" t="s">
        <v>138</v>
      </c>
      <c r="E1408" s="213" t="s">
        <v>1706</v>
      </c>
      <c r="F1408" s="214" t="s">
        <v>1707</v>
      </c>
      <c r="G1408" s="215" t="s">
        <v>157</v>
      </c>
      <c r="H1408" s="216">
        <v>1</v>
      </c>
      <c r="I1408" s="217"/>
      <c r="J1408" s="218">
        <f>ROUND(I1408*H1408,2)</f>
        <v>0</v>
      </c>
      <c r="K1408" s="219"/>
      <c r="L1408" s="44"/>
      <c r="M1408" s="220" t="s">
        <v>1</v>
      </c>
      <c r="N1408" s="221" t="s">
        <v>39</v>
      </c>
      <c r="O1408" s="91"/>
      <c r="P1408" s="222">
        <f>O1408*H1408</f>
        <v>0</v>
      </c>
      <c r="Q1408" s="222">
        <v>0</v>
      </c>
      <c r="R1408" s="222">
        <f>Q1408*H1408</f>
        <v>0</v>
      </c>
      <c r="S1408" s="222">
        <v>0</v>
      </c>
      <c r="T1408" s="223">
        <f>S1408*H1408</f>
        <v>0</v>
      </c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R1408" s="224" t="s">
        <v>253</v>
      </c>
      <c r="AT1408" s="224" t="s">
        <v>138</v>
      </c>
      <c r="AU1408" s="224" t="s">
        <v>143</v>
      </c>
      <c r="AY1408" s="17" t="s">
        <v>135</v>
      </c>
      <c r="BE1408" s="225">
        <f>IF(N1408="základní",J1408,0)</f>
        <v>0</v>
      </c>
      <c r="BF1408" s="225">
        <f>IF(N1408="snížená",J1408,0)</f>
        <v>0</v>
      </c>
      <c r="BG1408" s="225">
        <f>IF(N1408="zákl. přenesená",J1408,0)</f>
        <v>0</v>
      </c>
      <c r="BH1408" s="225">
        <f>IF(N1408="sníž. přenesená",J1408,0)</f>
        <v>0</v>
      </c>
      <c r="BI1408" s="225">
        <f>IF(N1408="nulová",J1408,0)</f>
        <v>0</v>
      </c>
      <c r="BJ1408" s="17" t="s">
        <v>143</v>
      </c>
      <c r="BK1408" s="225">
        <f>ROUND(I1408*H1408,2)</f>
        <v>0</v>
      </c>
      <c r="BL1408" s="17" t="s">
        <v>253</v>
      </c>
      <c r="BM1408" s="224" t="s">
        <v>1708</v>
      </c>
    </row>
    <row r="1409" s="13" customFormat="1">
      <c r="A1409" s="13"/>
      <c r="B1409" s="226"/>
      <c r="C1409" s="227"/>
      <c r="D1409" s="228" t="s">
        <v>145</v>
      </c>
      <c r="E1409" s="229" t="s">
        <v>1</v>
      </c>
      <c r="F1409" s="230" t="s">
        <v>1709</v>
      </c>
      <c r="G1409" s="227"/>
      <c r="H1409" s="229" t="s">
        <v>1</v>
      </c>
      <c r="I1409" s="231"/>
      <c r="J1409" s="227"/>
      <c r="K1409" s="227"/>
      <c r="L1409" s="232"/>
      <c r="M1409" s="233"/>
      <c r="N1409" s="234"/>
      <c r="O1409" s="234"/>
      <c r="P1409" s="234"/>
      <c r="Q1409" s="234"/>
      <c r="R1409" s="234"/>
      <c r="S1409" s="234"/>
      <c r="T1409" s="235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36" t="s">
        <v>145</v>
      </c>
      <c r="AU1409" s="236" t="s">
        <v>143</v>
      </c>
      <c r="AV1409" s="13" t="s">
        <v>78</v>
      </c>
      <c r="AW1409" s="13" t="s">
        <v>30</v>
      </c>
      <c r="AX1409" s="13" t="s">
        <v>73</v>
      </c>
      <c r="AY1409" s="236" t="s">
        <v>135</v>
      </c>
    </row>
    <row r="1410" s="14" customFormat="1">
      <c r="A1410" s="14"/>
      <c r="B1410" s="237"/>
      <c r="C1410" s="238"/>
      <c r="D1410" s="228" t="s">
        <v>145</v>
      </c>
      <c r="E1410" s="239" t="s">
        <v>1</v>
      </c>
      <c r="F1410" s="240" t="s">
        <v>78</v>
      </c>
      <c r="G1410" s="238"/>
      <c r="H1410" s="241">
        <v>1</v>
      </c>
      <c r="I1410" s="242"/>
      <c r="J1410" s="238"/>
      <c r="K1410" s="238"/>
      <c r="L1410" s="243"/>
      <c r="M1410" s="244"/>
      <c r="N1410" s="245"/>
      <c r="O1410" s="245"/>
      <c r="P1410" s="245"/>
      <c r="Q1410" s="245"/>
      <c r="R1410" s="245"/>
      <c r="S1410" s="245"/>
      <c r="T1410" s="246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47" t="s">
        <v>145</v>
      </c>
      <c r="AU1410" s="247" t="s">
        <v>143</v>
      </c>
      <c r="AV1410" s="14" t="s">
        <v>143</v>
      </c>
      <c r="AW1410" s="14" t="s">
        <v>30</v>
      </c>
      <c r="AX1410" s="14" t="s">
        <v>78</v>
      </c>
      <c r="AY1410" s="247" t="s">
        <v>135</v>
      </c>
    </row>
    <row r="1411" s="2" customFormat="1" ht="24.15" customHeight="1">
      <c r="A1411" s="38"/>
      <c r="B1411" s="39"/>
      <c r="C1411" s="212" t="s">
        <v>1710</v>
      </c>
      <c r="D1411" s="212" t="s">
        <v>138</v>
      </c>
      <c r="E1411" s="213" t="s">
        <v>1711</v>
      </c>
      <c r="F1411" s="214" t="s">
        <v>1712</v>
      </c>
      <c r="G1411" s="215" t="s">
        <v>162</v>
      </c>
      <c r="H1411" s="216">
        <v>17.891999999999999</v>
      </c>
      <c r="I1411" s="217"/>
      <c r="J1411" s="218">
        <f>ROUND(I1411*H1411,2)</f>
        <v>0</v>
      </c>
      <c r="K1411" s="219"/>
      <c r="L1411" s="44"/>
      <c r="M1411" s="220" t="s">
        <v>1</v>
      </c>
      <c r="N1411" s="221" t="s">
        <v>39</v>
      </c>
      <c r="O1411" s="91"/>
      <c r="P1411" s="222">
        <f>O1411*H1411</f>
        <v>0</v>
      </c>
      <c r="Q1411" s="222">
        <v>5.0000000000000002E-05</v>
      </c>
      <c r="R1411" s="222">
        <f>Q1411*H1411</f>
        <v>0.00089460000000000006</v>
      </c>
      <c r="S1411" s="222">
        <v>0</v>
      </c>
      <c r="T1411" s="223">
        <f>S1411*H1411</f>
        <v>0</v>
      </c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R1411" s="224" t="s">
        <v>253</v>
      </c>
      <c r="AT1411" s="224" t="s">
        <v>138</v>
      </c>
      <c r="AU1411" s="224" t="s">
        <v>143</v>
      </c>
      <c r="AY1411" s="17" t="s">
        <v>135</v>
      </c>
      <c r="BE1411" s="225">
        <f>IF(N1411="základní",J1411,0)</f>
        <v>0</v>
      </c>
      <c r="BF1411" s="225">
        <f>IF(N1411="snížená",J1411,0)</f>
        <v>0</v>
      </c>
      <c r="BG1411" s="225">
        <f>IF(N1411="zákl. přenesená",J1411,0)</f>
        <v>0</v>
      </c>
      <c r="BH1411" s="225">
        <f>IF(N1411="sníž. přenesená",J1411,0)</f>
        <v>0</v>
      </c>
      <c r="BI1411" s="225">
        <f>IF(N1411="nulová",J1411,0)</f>
        <v>0</v>
      </c>
      <c r="BJ1411" s="17" t="s">
        <v>143</v>
      </c>
      <c r="BK1411" s="225">
        <f>ROUND(I1411*H1411,2)</f>
        <v>0</v>
      </c>
      <c r="BL1411" s="17" t="s">
        <v>253</v>
      </c>
      <c r="BM1411" s="224" t="s">
        <v>1713</v>
      </c>
    </row>
    <row r="1412" s="13" customFormat="1">
      <c r="A1412" s="13"/>
      <c r="B1412" s="226"/>
      <c r="C1412" s="227"/>
      <c r="D1412" s="228" t="s">
        <v>145</v>
      </c>
      <c r="E1412" s="229" t="s">
        <v>1</v>
      </c>
      <c r="F1412" s="230" t="s">
        <v>380</v>
      </c>
      <c r="G1412" s="227"/>
      <c r="H1412" s="229" t="s">
        <v>1</v>
      </c>
      <c r="I1412" s="231"/>
      <c r="J1412" s="227"/>
      <c r="K1412" s="227"/>
      <c r="L1412" s="232"/>
      <c r="M1412" s="233"/>
      <c r="N1412" s="234"/>
      <c r="O1412" s="234"/>
      <c r="P1412" s="234"/>
      <c r="Q1412" s="234"/>
      <c r="R1412" s="234"/>
      <c r="S1412" s="234"/>
      <c r="T1412" s="235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36" t="s">
        <v>145</v>
      </c>
      <c r="AU1412" s="236" t="s">
        <v>143</v>
      </c>
      <c r="AV1412" s="13" t="s">
        <v>78</v>
      </c>
      <c r="AW1412" s="13" t="s">
        <v>30</v>
      </c>
      <c r="AX1412" s="13" t="s">
        <v>73</v>
      </c>
      <c r="AY1412" s="236" t="s">
        <v>135</v>
      </c>
    </row>
    <row r="1413" s="14" customFormat="1">
      <c r="A1413" s="14"/>
      <c r="B1413" s="237"/>
      <c r="C1413" s="238"/>
      <c r="D1413" s="228" t="s">
        <v>145</v>
      </c>
      <c r="E1413" s="239" t="s">
        <v>1</v>
      </c>
      <c r="F1413" s="240" t="s">
        <v>215</v>
      </c>
      <c r="G1413" s="238"/>
      <c r="H1413" s="241">
        <v>11.34</v>
      </c>
      <c r="I1413" s="242"/>
      <c r="J1413" s="238"/>
      <c r="K1413" s="238"/>
      <c r="L1413" s="243"/>
      <c r="M1413" s="244"/>
      <c r="N1413" s="245"/>
      <c r="O1413" s="245"/>
      <c r="P1413" s="245"/>
      <c r="Q1413" s="245"/>
      <c r="R1413" s="245"/>
      <c r="S1413" s="245"/>
      <c r="T1413" s="246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47" t="s">
        <v>145</v>
      </c>
      <c r="AU1413" s="247" t="s">
        <v>143</v>
      </c>
      <c r="AV1413" s="14" t="s">
        <v>143</v>
      </c>
      <c r="AW1413" s="14" t="s">
        <v>30</v>
      </c>
      <c r="AX1413" s="14" t="s">
        <v>73</v>
      </c>
      <c r="AY1413" s="247" t="s">
        <v>135</v>
      </c>
    </row>
    <row r="1414" s="14" customFormat="1">
      <c r="A1414" s="14"/>
      <c r="B1414" s="237"/>
      <c r="C1414" s="238"/>
      <c r="D1414" s="228" t="s">
        <v>145</v>
      </c>
      <c r="E1414" s="239" t="s">
        <v>1</v>
      </c>
      <c r="F1414" s="240" t="s">
        <v>216</v>
      </c>
      <c r="G1414" s="238"/>
      <c r="H1414" s="241">
        <v>6.5519999999999996</v>
      </c>
      <c r="I1414" s="242"/>
      <c r="J1414" s="238"/>
      <c r="K1414" s="238"/>
      <c r="L1414" s="243"/>
      <c r="M1414" s="244"/>
      <c r="N1414" s="245"/>
      <c r="O1414" s="245"/>
      <c r="P1414" s="245"/>
      <c r="Q1414" s="245"/>
      <c r="R1414" s="245"/>
      <c r="S1414" s="245"/>
      <c r="T1414" s="246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47" t="s">
        <v>145</v>
      </c>
      <c r="AU1414" s="247" t="s">
        <v>143</v>
      </c>
      <c r="AV1414" s="14" t="s">
        <v>143</v>
      </c>
      <c r="AW1414" s="14" t="s">
        <v>30</v>
      </c>
      <c r="AX1414" s="14" t="s">
        <v>73</v>
      </c>
      <c r="AY1414" s="247" t="s">
        <v>135</v>
      </c>
    </row>
    <row r="1415" s="15" customFormat="1">
      <c r="A1415" s="15"/>
      <c r="B1415" s="248"/>
      <c r="C1415" s="249"/>
      <c r="D1415" s="228" t="s">
        <v>145</v>
      </c>
      <c r="E1415" s="250" t="s">
        <v>1</v>
      </c>
      <c r="F1415" s="251" t="s">
        <v>148</v>
      </c>
      <c r="G1415" s="249"/>
      <c r="H1415" s="252">
        <v>17.891999999999999</v>
      </c>
      <c r="I1415" s="253"/>
      <c r="J1415" s="249"/>
      <c r="K1415" s="249"/>
      <c r="L1415" s="254"/>
      <c r="M1415" s="255"/>
      <c r="N1415" s="256"/>
      <c r="O1415" s="256"/>
      <c r="P1415" s="256"/>
      <c r="Q1415" s="256"/>
      <c r="R1415" s="256"/>
      <c r="S1415" s="256"/>
      <c r="T1415" s="257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T1415" s="258" t="s">
        <v>145</v>
      </c>
      <c r="AU1415" s="258" t="s">
        <v>143</v>
      </c>
      <c r="AV1415" s="15" t="s">
        <v>142</v>
      </c>
      <c r="AW1415" s="15" t="s">
        <v>30</v>
      </c>
      <c r="AX1415" s="15" t="s">
        <v>78</v>
      </c>
      <c r="AY1415" s="258" t="s">
        <v>135</v>
      </c>
    </row>
    <row r="1416" s="2" customFormat="1" ht="24.15" customHeight="1">
      <c r="A1416" s="38"/>
      <c r="B1416" s="39"/>
      <c r="C1416" s="212" t="s">
        <v>1714</v>
      </c>
      <c r="D1416" s="212" t="s">
        <v>138</v>
      </c>
      <c r="E1416" s="213" t="s">
        <v>1715</v>
      </c>
      <c r="F1416" s="214" t="s">
        <v>1716</v>
      </c>
      <c r="G1416" s="215" t="s">
        <v>141</v>
      </c>
      <c r="H1416" s="216">
        <v>0.16600000000000001</v>
      </c>
      <c r="I1416" s="217"/>
      <c r="J1416" s="218">
        <f>ROUND(I1416*H1416,2)</f>
        <v>0</v>
      </c>
      <c r="K1416" s="219"/>
      <c r="L1416" s="44"/>
      <c r="M1416" s="220" t="s">
        <v>1</v>
      </c>
      <c r="N1416" s="221" t="s">
        <v>39</v>
      </c>
      <c r="O1416" s="91"/>
      <c r="P1416" s="222">
        <f>O1416*H1416</f>
        <v>0</v>
      </c>
      <c r="Q1416" s="222">
        <v>0</v>
      </c>
      <c r="R1416" s="222">
        <f>Q1416*H1416</f>
        <v>0</v>
      </c>
      <c r="S1416" s="222">
        <v>0</v>
      </c>
      <c r="T1416" s="223">
        <f>S1416*H1416</f>
        <v>0</v>
      </c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R1416" s="224" t="s">
        <v>253</v>
      </c>
      <c r="AT1416" s="224" t="s">
        <v>138</v>
      </c>
      <c r="AU1416" s="224" t="s">
        <v>143</v>
      </c>
      <c r="AY1416" s="17" t="s">
        <v>135</v>
      </c>
      <c r="BE1416" s="225">
        <f>IF(N1416="základní",J1416,0)</f>
        <v>0</v>
      </c>
      <c r="BF1416" s="225">
        <f>IF(N1416="snížená",J1416,0)</f>
        <v>0</v>
      </c>
      <c r="BG1416" s="225">
        <f>IF(N1416="zákl. přenesená",J1416,0)</f>
        <v>0</v>
      </c>
      <c r="BH1416" s="225">
        <f>IF(N1416="sníž. přenesená",J1416,0)</f>
        <v>0</v>
      </c>
      <c r="BI1416" s="225">
        <f>IF(N1416="nulová",J1416,0)</f>
        <v>0</v>
      </c>
      <c r="BJ1416" s="17" t="s">
        <v>143</v>
      </c>
      <c r="BK1416" s="225">
        <f>ROUND(I1416*H1416,2)</f>
        <v>0</v>
      </c>
      <c r="BL1416" s="17" t="s">
        <v>253</v>
      </c>
      <c r="BM1416" s="224" t="s">
        <v>1717</v>
      </c>
    </row>
    <row r="1417" s="2" customFormat="1" ht="33" customHeight="1">
      <c r="A1417" s="38"/>
      <c r="B1417" s="39"/>
      <c r="C1417" s="212" t="s">
        <v>1718</v>
      </c>
      <c r="D1417" s="212" t="s">
        <v>138</v>
      </c>
      <c r="E1417" s="213" t="s">
        <v>1719</v>
      </c>
      <c r="F1417" s="214" t="s">
        <v>1720</v>
      </c>
      <c r="G1417" s="215" t="s">
        <v>141</v>
      </c>
      <c r="H1417" s="216">
        <v>0.498</v>
      </c>
      <c r="I1417" s="217"/>
      <c r="J1417" s="218">
        <f>ROUND(I1417*H1417,2)</f>
        <v>0</v>
      </c>
      <c r="K1417" s="219"/>
      <c r="L1417" s="44"/>
      <c r="M1417" s="220" t="s">
        <v>1</v>
      </c>
      <c r="N1417" s="221" t="s">
        <v>39</v>
      </c>
      <c r="O1417" s="91"/>
      <c r="P1417" s="222">
        <f>O1417*H1417</f>
        <v>0</v>
      </c>
      <c r="Q1417" s="222">
        <v>0</v>
      </c>
      <c r="R1417" s="222">
        <f>Q1417*H1417</f>
        <v>0</v>
      </c>
      <c r="S1417" s="222">
        <v>0</v>
      </c>
      <c r="T1417" s="223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224" t="s">
        <v>253</v>
      </c>
      <c r="AT1417" s="224" t="s">
        <v>138</v>
      </c>
      <c r="AU1417" s="224" t="s">
        <v>143</v>
      </c>
      <c r="AY1417" s="17" t="s">
        <v>135</v>
      </c>
      <c r="BE1417" s="225">
        <f>IF(N1417="základní",J1417,0)</f>
        <v>0</v>
      </c>
      <c r="BF1417" s="225">
        <f>IF(N1417="snížená",J1417,0)</f>
        <v>0</v>
      </c>
      <c r="BG1417" s="225">
        <f>IF(N1417="zákl. přenesená",J1417,0)</f>
        <v>0</v>
      </c>
      <c r="BH1417" s="225">
        <f>IF(N1417="sníž. přenesená",J1417,0)</f>
        <v>0</v>
      </c>
      <c r="BI1417" s="225">
        <f>IF(N1417="nulová",J1417,0)</f>
        <v>0</v>
      </c>
      <c r="BJ1417" s="17" t="s">
        <v>143</v>
      </c>
      <c r="BK1417" s="225">
        <f>ROUND(I1417*H1417,2)</f>
        <v>0</v>
      </c>
      <c r="BL1417" s="17" t="s">
        <v>253</v>
      </c>
      <c r="BM1417" s="224" t="s">
        <v>1721</v>
      </c>
    </row>
    <row r="1418" s="14" customFormat="1">
      <c r="A1418" s="14"/>
      <c r="B1418" s="237"/>
      <c r="C1418" s="238"/>
      <c r="D1418" s="228" t="s">
        <v>145</v>
      </c>
      <c r="E1418" s="238"/>
      <c r="F1418" s="240" t="s">
        <v>1722</v>
      </c>
      <c r="G1418" s="238"/>
      <c r="H1418" s="241">
        <v>0.498</v>
      </c>
      <c r="I1418" s="242"/>
      <c r="J1418" s="238"/>
      <c r="K1418" s="238"/>
      <c r="L1418" s="243"/>
      <c r="M1418" s="244"/>
      <c r="N1418" s="245"/>
      <c r="O1418" s="245"/>
      <c r="P1418" s="245"/>
      <c r="Q1418" s="245"/>
      <c r="R1418" s="245"/>
      <c r="S1418" s="245"/>
      <c r="T1418" s="246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47" t="s">
        <v>145</v>
      </c>
      <c r="AU1418" s="247" t="s">
        <v>143</v>
      </c>
      <c r="AV1418" s="14" t="s">
        <v>143</v>
      </c>
      <c r="AW1418" s="14" t="s">
        <v>4</v>
      </c>
      <c r="AX1418" s="14" t="s">
        <v>78</v>
      </c>
      <c r="AY1418" s="247" t="s">
        <v>135</v>
      </c>
    </row>
    <row r="1419" s="12" customFormat="1" ht="22.8" customHeight="1">
      <c r="A1419" s="12"/>
      <c r="B1419" s="196"/>
      <c r="C1419" s="197"/>
      <c r="D1419" s="198" t="s">
        <v>72</v>
      </c>
      <c r="E1419" s="210" t="s">
        <v>1723</v>
      </c>
      <c r="F1419" s="210" t="s">
        <v>1724</v>
      </c>
      <c r="G1419" s="197"/>
      <c r="H1419" s="197"/>
      <c r="I1419" s="200"/>
      <c r="J1419" s="211">
        <f>BK1419</f>
        <v>0</v>
      </c>
      <c r="K1419" s="197"/>
      <c r="L1419" s="202"/>
      <c r="M1419" s="203"/>
      <c r="N1419" s="204"/>
      <c r="O1419" s="204"/>
      <c r="P1419" s="205">
        <f>SUM(P1420:P1463)</f>
        <v>0</v>
      </c>
      <c r="Q1419" s="204"/>
      <c r="R1419" s="205">
        <f>SUM(R1420:R1463)</f>
        <v>0.0070600000000000003</v>
      </c>
      <c r="S1419" s="204"/>
      <c r="T1419" s="206">
        <f>SUM(T1420:T1463)</f>
        <v>0</v>
      </c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R1419" s="207" t="s">
        <v>143</v>
      </c>
      <c r="AT1419" s="208" t="s">
        <v>72</v>
      </c>
      <c r="AU1419" s="208" t="s">
        <v>78</v>
      </c>
      <c r="AY1419" s="207" t="s">
        <v>135</v>
      </c>
      <c r="BK1419" s="209">
        <f>SUM(BK1420:BK1463)</f>
        <v>0</v>
      </c>
    </row>
    <row r="1420" s="2" customFormat="1" ht="24.15" customHeight="1">
      <c r="A1420" s="38"/>
      <c r="B1420" s="39"/>
      <c r="C1420" s="212" t="s">
        <v>1725</v>
      </c>
      <c r="D1420" s="212" t="s">
        <v>138</v>
      </c>
      <c r="E1420" s="213" t="s">
        <v>1726</v>
      </c>
      <c r="F1420" s="214" t="s">
        <v>1727</v>
      </c>
      <c r="G1420" s="215" t="s">
        <v>162</v>
      </c>
      <c r="H1420" s="216">
        <v>3.2000000000000002</v>
      </c>
      <c r="I1420" s="217"/>
      <c r="J1420" s="218">
        <f>ROUND(I1420*H1420,2)</f>
        <v>0</v>
      </c>
      <c r="K1420" s="219"/>
      <c r="L1420" s="44"/>
      <c r="M1420" s="220" t="s">
        <v>1</v>
      </c>
      <c r="N1420" s="221" t="s">
        <v>39</v>
      </c>
      <c r="O1420" s="91"/>
      <c r="P1420" s="222">
        <f>O1420*H1420</f>
        <v>0</v>
      </c>
      <c r="Q1420" s="222">
        <v>0</v>
      </c>
      <c r="R1420" s="222">
        <f>Q1420*H1420</f>
        <v>0</v>
      </c>
      <c r="S1420" s="222">
        <v>0</v>
      </c>
      <c r="T1420" s="223">
        <f>S1420*H1420</f>
        <v>0</v>
      </c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R1420" s="224" t="s">
        <v>253</v>
      </c>
      <c r="AT1420" s="224" t="s">
        <v>138</v>
      </c>
      <c r="AU1420" s="224" t="s">
        <v>143</v>
      </c>
      <c r="AY1420" s="17" t="s">
        <v>135</v>
      </c>
      <c r="BE1420" s="225">
        <f>IF(N1420="základní",J1420,0)</f>
        <v>0</v>
      </c>
      <c r="BF1420" s="225">
        <f>IF(N1420="snížená",J1420,0)</f>
        <v>0</v>
      </c>
      <c r="BG1420" s="225">
        <f>IF(N1420="zákl. přenesená",J1420,0)</f>
        <v>0</v>
      </c>
      <c r="BH1420" s="225">
        <f>IF(N1420="sníž. přenesená",J1420,0)</f>
        <v>0</v>
      </c>
      <c r="BI1420" s="225">
        <f>IF(N1420="nulová",J1420,0)</f>
        <v>0</v>
      </c>
      <c r="BJ1420" s="17" t="s">
        <v>143</v>
      </c>
      <c r="BK1420" s="225">
        <f>ROUND(I1420*H1420,2)</f>
        <v>0</v>
      </c>
      <c r="BL1420" s="17" t="s">
        <v>253</v>
      </c>
      <c r="BM1420" s="224" t="s">
        <v>1728</v>
      </c>
    </row>
    <row r="1421" s="13" customFormat="1">
      <c r="A1421" s="13"/>
      <c r="B1421" s="226"/>
      <c r="C1421" s="227"/>
      <c r="D1421" s="228" t="s">
        <v>145</v>
      </c>
      <c r="E1421" s="229" t="s">
        <v>1</v>
      </c>
      <c r="F1421" s="230" t="s">
        <v>1422</v>
      </c>
      <c r="G1421" s="227"/>
      <c r="H1421" s="229" t="s">
        <v>1</v>
      </c>
      <c r="I1421" s="231"/>
      <c r="J1421" s="227"/>
      <c r="K1421" s="227"/>
      <c r="L1421" s="232"/>
      <c r="M1421" s="233"/>
      <c r="N1421" s="234"/>
      <c r="O1421" s="234"/>
      <c r="P1421" s="234"/>
      <c r="Q1421" s="234"/>
      <c r="R1421" s="234"/>
      <c r="S1421" s="234"/>
      <c r="T1421" s="235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36" t="s">
        <v>145</v>
      </c>
      <c r="AU1421" s="236" t="s">
        <v>143</v>
      </c>
      <c r="AV1421" s="13" t="s">
        <v>78</v>
      </c>
      <c r="AW1421" s="13" t="s">
        <v>30</v>
      </c>
      <c r="AX1421" s="13" t="s">
        <v>73</v>
      </c>
      <c r="AY1421" s="236" t="s">
        <v>135</v>
      </c>
    </row>
    <row r="1422" s="14" customFormat="1">
      <c r="A1422" s="14"/>
      <c r="B1422" s="237"/>
      <c r="C1422" s="238"/>
      <c r="D1422" s="228" t="s">
        <v>145</v>
      </c>
      <c r="E1422" s="239" t="s">
        <v>1</v>
      </c>
      <c r="F1422" s="240" t="s">
        <v>1729</v>
      </c>
      <c r="G1422" s="238"/>
      <c r="H1422" s="241">
        <v>3.2000000000000002</v>
      </c>
      <c r="I1422" s="242"/>
      <c r="J1422" s="238"/>
      <c r="K1422" s="238"/>
      <c r="L1422" s="243"/>
      <c r="M1422" s="244"/>
      <c r="N1422" s="245"/>
      <c r="O1422" s="245"/>
      <c r="P1422" s="245"/>
      <c r="Q1422" s="245"/>
      <c r="R1422" s="245"/>
      <c r="S1422" s="245"/>
      <c r="T1422" s="246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47" t="s">
        <v>145</v>
      </c>
      <c r="AU1422" s="247" t="s">
        <v>143</v>
      </c>
      <c r="AV1422" s="14" t="s">
        <v>143</v>
      </c>
      <c r="AW1422" s="14" t="s">
        <v>30</v>
      </c>
      <c r="AX1422" s="14" t="s">
        <v>73</v>
      </c>
      <c r="AY1422" s="247" t="s">
        <v>135</v>
      </c>
    </row>
    <row r="1423" s="15" customFormat="1">
      <c r="A1423" s="15"/>
      <c r="B1423" s="248"/>
      <c r="C1423" s="249"/>
      <c r="D1423" s="228" t="s">
        <v>145</v>
      </c>
      <c r="E1423" s="250" t="s">
        <v>1</v>
      </c>
      <c r="F1423" s="251" t="s">
        <v>148</v>
      </c>
      <c r="G1423" s="249"/>
      <c r="H1423" s="252">
        <v>3.2000000000000002</v>
      </c>
      <c r="I1423" s="253"/>
      <c r="J1423" s="249"/>
      <c r="K1423" s="249"/>
      <c r="L1423" s="254"/>
      <c r="M1423" s="255"/>
      <c r="N1423" s="256"/>
      <c r="O1423" s="256"/>
      <c r="P1423" s="256"/>
      <c r="Q1423" s="256"/>
      <c r="R1423" s="256"/>
      <c r="S1423" s="256"/>
      <c r="T1423" s="257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58" t="s">
        <v>145</v>
      </c>
      <c r="AU1423" s="258" t="s">
        <v>143</v>
      </c>
      <c r="AV1423" s="15" t="s">
        <v>142</v>
      </c>
      <c r="AW1423" s="15" t="s">
        <v>30</v>
      </c>
      <c r="AX1423" s="15" t="s">
        <v>78</v>
      </c>
      <c r="AY1423" s="258" t="s">
        <v>135</v>
      </c>
    </row>
    <row r="1424" s="2" customFormat="1" ht="16.5" customHeight="1">
      <c r="A1424" s="38"/>
      <c r="B1424" s="39"/>
      <c r="C1424" s="212" t="s">
        <v>1730</v>
      </c>
      <c r="D1424" s="212" t="s">
        <v>138</v>
      </c>
      <c r="E1424" s="213" t="s">
        <v>1731</v>
      </c>
      <c r="F1424" s="214" t="s">
        <v>1732</v>
      </c>
      <c r="G1424" s="215" t="s">
        <v>162</v>
      </c>
      <c r="H1424" s="216">
        <v>10</v>
      </c>
      <c r="I1424" s="217"/>
      <c r="J1424" s="218">
        <f>ROUND(I1424*H1424,2)</f>
        <v>0</v>
      </c>
      <c r="K1424" s="219"/>
      <c r="L1424" s="44"/>
      <c r="M1424" s="220" t="s">
        <v>1</v>
      </c>
      <c r="N1424" s="221" t="s">
        <v>39</v>
      </c>
      <c r="O1424" s="91"/>
      <c r="P1424" s="222">
        <f>O1424*H1424</f>
        <v>0</v>
      </c>
      <c r="Q1424" s="222">
        <v>0</v>
      </c>
      <c r="R1424" s="222">
        <f>Q1424*H1424</f>
        <v>0</v>
      </c>
      <c r="S1424" s="222">
        <v>0</v>
      </c>
      <c r="T1424" s="223">
        <f>S1424*H1424</f>
        <v>0</v>
      </c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24" t="s">
        <v>253</v>
      </c>
      <c r="AT1424" s="224" t="s">
        <v>138</v>
      </c>
      <c r="AU1424" s="224" t="s">
        <v>143</v>
      </c>
      <c r="AY1424" s="17" t="s">
        <v>135</v>
      </c>
      <c r="BE1424" s="225">
        <f>IF(N1424="základní",J1424,0)</f>
        <v>0</v>
      </c>
      <c r="BF1424" s="225">
        <f>IF(N1424="snížená",J1424,0)</f>
        <v>0</v>
      </c>
      <c r="BG1424" s="225">
        <f>IF(N1424="zákl. přenesená",J1424,0)</f>
        <v>0</v>
      </c>
      <c r="BH1424" s="225">
        <f>IF(N1424="sníž. přenesená",J1424,0)</f>
        <v>0</v>
      </c>
      <c r="BI1424" s="225">
        <f>IF(N1424="nulová",J1424,0)</f>
        <v>0</v>
      </c>
      <c r="BJ1424" s="17" t="s">
        <v>143</v>
      </c>
      <c r="BK1424" s="225">
        <f>ROUND(I1424*H1424,2)</f>
        <v>0</v>
      </c>
      <c r="BL1424" s="17" t="s">
        <v>253</v>
      </c>
      <c r="BM1424" s="224" t="s">
        <v>1733</v>
      </c>
    </row>
    <row r="1425" s="13" customFormat="1">
      <c r="A1425" s="13"/>
      <c r="B1425" s="226"/>
      <c r="C1425" s="227"/>
      <c r="D1425" s="228" t="s">
        <v>145</v>
      </c>
      <c r="E1425" s="229" t="s">
        <v>1</v>
      </c>
      <c r="F1425" s="230" t="s">
        <v>1734</v>
      </c>
      <c r="G1425" s="227"/>
      <c r="H1425" s="229" t="s">
        <v>1</v>
      </c>
      <c r="I1425" s="231"/>
      <c r="J1425" s="227"/>
      <c r="K1425" s="227"/>
      <c r="L1425" s="232"/>
      <c r="M1425" s="233"/>
      <c r="N1425" s="234"/>
      <c r="O1425" s="234"/>
      <c r="P1425" s="234"/>
      <c r="Q1425" s="234"/>
      <c r="R1425" s="234"/>
      <c r="S1425" s="234"/>
      <c r="T1425" s="235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36" t="s">
        <v>145</v>
      </c>
      <c r="AU1425" s="236" t="s">
        <v>143</v>
      </c>
      <c r="AV1425" s="13" t="s">
        <v>78</v>
      </c>
      <c r="AW1425" s="13" t="s">
        <v>30</v>
      </c>
      <c r="AX1425" s="13" t="s">
        <v>73</v>
      </c>
      <c r="AY1425" s="236" t="s">
        <v>135</v>
      </c>
    </row>
    <row r="1426" s="14" customFormat="1">
      <c r="A1426" s="14"/>
      <c r="B1426" s="237"/>
      <c r="C1426" s="238"/>
      <c r="D1426" s="228" t="s">
        <v>145</v>
      </c>
      <c r="E1426" s="239" t="s">
        <v>1</v>
      </c>
      <c r="F1426" s="240" t="s">
        <v>1735</v>
      </c>
      <c r="G1426" s="238"/>
      <c r="H1426" s="241">
        <v>10</v>
      </c>
      <c r="I1426" s="242"/>
      <c r="J1426" s="238"/>
      <c r="K1426" s="238"/>
      <c r="L1426" s="243"/>
      <c r="M1426" s="244"/>
      <c r="N1426" s="245"/>
      <c r="O1426" s="245"/>
      <c r="P1426" s="245"/>
      <c r="Q1426" s="245"/>
      <c r="R1426" s="245"/>
      <c r="S1426" s="245"/>
      <c r="T1426" s="246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47" t="s">
        <v>145</v>
      </c>
      <c r="AU1426" s="247" t="s">
        <v>143</v>
      </c>
      <c r="AV1426" s="14" t="s">
        <v>143</v>
      </c>
      <c r="AW1426" s="14" t="s">
        <v>30</v>
      </c>
      <c r="AX1426" s="14" t="s">
        <v>78</v>
      </c>
      <c r="AY1426" s="247" t="s">
        <v>135</v>
      </c>
    </row>
    <row r="1427" s="2" customFormat="1" ht="24.15" customHeight="1">
      <c r="A1427" s="38"/>
      <c r="B1427" s="39"/>
      <c r="C1427" s="212" t="s">
        <v>1736</v>
      </c>
      <c r="D1427" s="212" t="s">
        <v>138</v>
      </c>
      <c r="E1427" s="213" t="s">
        <v>1737</v>
      </c>
      <c r="F1427" s="214" t="s">
        <v>1738</v>
      </c>
      <c r="G1427" s="215" t="s">
        <v>162</v>
      </c>
      <c r="H1427" s="216">
        <v>10</v>
      </c>
      <c r="I1427" s="217"/>
      <c r="J1427" s="218">
        <f>ROUND(I1427*H1427,2)</f>
        <v>0</v>
      </c>
      <c r="K1427" s="219"/>
      <c r="L1427" s="44"/>
      <c r="M1427" s="220" t="s">
        <v>1</v>
      </c>
      <c r="N1427" s="221" t="s">
        <v>39</v>
      </c>
      <c r="O1427" s="91"/>
      <c r="P1427" s="222">
        <f>O1427*H1427</f>
        <v>0</v>
      </c>
      <c r="Q1427" s="222">
        <v>2.0000000000000002E-05</v>
      </c>
      <c r="R1427" s="222">
        <f>Q1427*H1427</f>
        <v>0.00020000000000000001</v>
      </c>
      <c r="S1427" s="222">
        <v>0</v>
      </c>
      <c r="T1427" s="223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224" t="s">
        <v>253</v>
      </c>
      <c r="AT1427" s="224" t="s">
        <v>138</v>
      </c>
      <c r="AU1427" s="224" t="s">
        <v>143</v>
      </c>
      <c r="AY1427" s="17" t="s">
        <v>135</v>
      </c>
      <c r="BE1427" s="225">
        <f>IF(N1427="základní",J1427,0)</f>
        <v>0</v>
      </c>
      <c r="BF1427" s="225">
        <f>IF(N1427="snížená",J1427,0)</f>
        <v>0</v>
      </c>
      <c r="BG1427" s="225">
        <f>IF(N1427="zákl. přenesená",J1427,0)</f>
        <v>0</v>
      </c>
      <c r="BH1427" s="225">
        <f>IF(N1427="sníž. přenesená",J1427,0)</f>
        <v>0</v>
      </c>
      <c r="BI1427" s="225">
        <f>IF(N1427="nulová",J1427,0)</f>
        <v>0</v>
      </c>
      <c r="BJ1427" s="17" t="s">
        <v>143</v>
      </c>
      <c r="BK1427" s="225">
        <f>ROUND(I1427*H1427,2)</f>
        <v>0</v>
      </c>
      <c r="BL1427" s="17" t="s">
        <v>253</v>
      </c>
      <c r="BM1427" s="224" t="s">
        <v>1739</v>
      </c>
    </row>
    <row r="1428" s="13" customFormat="1">
      <c r="A1428" s="13"/>
      <c r="B1428" s="226"/>
      <c r="C1428" s="227"/>
      <c r="D1428" s="228" t="s">
        <v>145</v>
      </c>
      <c r="E1428" s="229" t="s">
        <v>1</v>
      </c>
      <c r="F1428" s="230" t="s">
        <v>1734</v>
      </c>
      <c r="G1428" s="227"/>
      <c r="H1428" s="229" t="s">
        <v>1</v>
      </c>
      <c r="I1428" s="231"/>
      <c r="J1428" s="227"/>
      <c r="K1428" s="227"/>
      <c r="L1428" s="232"/>
      <c r="M1428" s="233"/>
      <c r="N1428" s="234"/>
      <c r="O1428" s="234"/>
      <c r="P1428" s="234"/>
      <c r="Q1428" s="234"/>
      <c r="R1428" s="234"/>
      <c r="S1428" s="234"/>
      <c r="T1428" s="235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36" t="s">
        <v>145</v>
      </c>
      <c r="AU1428" s="236" t="s">
        <v>143</v>
      </c>
      <c r="AV1428" s="13" t="s">
        <v>78</v>
      </c>
      <c r="AW1428" s="13" t="s">
        <v>30</v>
      </c>
      <c r="AX1428" s="13" t="s">
        <v>73</v>
      </c>
      <c r="AY1428" s="236" t="s">
        <v>135</v>
      </c>
    </row>
    <row r="1429" s="14" customFormat="1">
      <c r="A1429" s="14"/>
      <c r="B1429" s="237"/>
      <c r="C1429" s="238"/>
      <c r="D1429" s="228" t="s">
        <v>145</v>
      </c>
      <c r="E1429" s="239" t="s">
        <v>1</v>
      </c>
      <c r="F1429" s="240" t="s">
        <v>1735</v>
      </c>
      <c r="G1429" s="238"/>
      <c r="H1429" s="241">
        <v>10</v>
      </c>
      <c r="I1429" s="242"/>
      <c r="J1429" s="238"/>
      <c r="K1429" s="238"/>
      <c r="L1429" s="243"/>
      <c r="M1429" s="244"/>
      <c r="N1429" s="245"/>
      <c r="O1429" s="245"/>
      <c r="P1429" s="245"/>
      <c r="Q1429" s="245"/>
      <c r="R1429" s="245"/>
      <c r="S1429" s="245"/>
      <c r="T1429" s="246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47" t="s">
        <v>145</v>
      </c>
      <c r="AU1429" s="247" t="s">
        <v>143</v>
      </c>
      <c r="AV1429" s="14" t="s">
        <v>143</v>
      </c>
      <c r="AW1429" s="14" t="s">
        <v>30</v>
      </c>
      <c r="AX1429" s="14" t="s">
        <v>78</v>
      </c>
      <c r="AY1429" s="247" t="s">
        <v>135</v>
      </c>
    </row>
    <row r="1430" s="2" customFormat="1" ht="24.15" customHeight="1">
      <c r="A1430" s="38"/>
      <c r="B1430" s="39"/>
      <c r="C1430" s="212" t="s">
        <v>1740</v>
      </c>
      <c r="D1430" s="212" t="s">
        <v>138</v>
      </c>
      <c r="E1430" s="213" t="s">
        <v>1741</v>
      </c>
      <c r="F1430" s="214" t="s">
        <v>1742</v>
      </c>
      <c r="G1430" s="215" t="s">
        <v>162</v>
      </c>
      <c r="H1430" s="216">
        <v>10</v>
      </c>
      <c r="I1430" s="217"/>
      <c r="J1430" s="218">
        <f>ROUND(I1430*H1430,2)</f>
        <v>0</v>
      </c>
      <c r="K1430" s="219"/>
      <c r="L1430" s="44"/>
      <c r="M1430" s="220" t="s">
        <v>1</v>
      </c>
      <c r="N1430" s="221" t="s">
        <v>39</v>
      </c>
      <c r="O1430" s="91"/>
      <c r="P1430" s="222">
        <f>O1430*H1430</f>
        <v>0</v>
      </c>
      <c r="Q1430" s="222">
        <v>0.00013999999999999999</v>
      </c>
      <c r="R1430" s="222">
        <f>Q1430*H1430</f>
        <v>0.0013999999999999998</v>
      </c>
      <c r="S1430" s="222">
        <v>0</v>
      </c>
      <c r="T1430" s="223">
        <f>S1430*H1430</f>
        <v>0</v>
      </c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R1430" s="224" t="s">
        <v>253</v>
      </c>
      <c r="AT1430" s="224" t="s">
        <v>138</v>
      </c>
      <c r="AU1430" s="224" t="s">
        <v>143</v>
      </c>
      <c r="AY1430" s="17" t="s">
        <v>135</v>
      </c>
      <c r="BE1430" s="225">
        <f>IF(N1430="základní",J1430,0)</f>
        <v>0</v>
      </c>
      <c r="BF1430" s="225">
        <f>IF(N1430="snížená",J1430,0)</f>
        <v>0</v>
      </c>
      <c r="BG1430" s="225">
        <f>IF(N1430="zákl. přenesená",J1430,0)</f>
        <v>0</v>
      </c>
      <c r="BH1430" s="225">
        <f>IF(N1430="sníž. přenesená",J1430,0)</f>
        <v>0</v>
      </c>
      <c r="BI1430" s="225">
        <f>IF(N1430="nulová",J1430,0)</f>
        <v>0</v>
      </c>
      <c r="BJ1430" s="17" t="s">
        <v>143</v>
      </c>
      <c r="BK1430" s="225">
        <f>ROUND(I1430*H1430,2)</f>
        <v>0</v>
      </c>
      <c r="BL1430" s="17" t="s">
        <v>253</v>
      </c>
      <c r="BM1430" s="224" t="s">
        <v>1743</v>
      </c>
    </row>
    <row r="1431" s="13" customFormat="1">
      <c r="A1431" s="13"/>
      <c r="B1431" s="226"/>
      <c r="C1431" s="227"/>
      <c r="D1431" s="228" t="s">
        <v>145</v>
      </c>
      <c r="E1431" s="229" t="s">
        <v>1</v>
      </c>
      <c r="F1431" s="230" t="s">
        <v>1734</v>
      </c>
      <c r="G1431" s="227"/>
      <c r="H1431" s="229" t="s">
        <v>1</v>
      </c>
      <c r="I1431" s="231"/>
      <c r="J1431" s="227"/>
      <c r="K1431" s="227"/>
      <c r="L1431" s="232"/>
      <c r="M1431" s="233"/>
      <c r="N1431" s="234"/>
      <c r="O1431" s="234"/>
      <c r="P1431" s="234"/>
      <c r="Q1431" s="234"/>
      <c r="R1431" s="234"/>
      <c r="S1431" s="234"/>
      <c r="T1431" s="235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6" t="s">
        <v>145</v>
      </c>
      <c r="AU1431" s="236" t="s">
        <v>143</v>
      </c>
      <c r="AV1431" s="13" t="s">
        <v>78</v>
      </c>
      <c r="AW1431" s="13" t="s">
        <v>30</v>
      </c>
      <c r="AX1431" s="13" t="s">
        <v>73</v>
      </c>
      <c r="AY1431" s="236" t="s">
        <v>135</v>
      </c>
    </row>
    <row r="1432" s="14" customFormat="1">
      <c r="A1432" s="14"/>
      <c r="B1432" s="237"/>
      <c r="C1432" s="238"/>
      <c r="D1432" s="228" t="s">
        <v>145</v>
      </c>
      <c r="E1432" s="239" t="s">
        <v>1</v>
      </c>
      <c r="F1432" s="240" t="s">
        <v>1735</v>
      </c>
      <c r="G1432" s="238"/>
      <c r="H1432" s="241">
        <v>10</v>
      </c>
      <c r="I1432" s="242"/>
      <c r="J1432" s="238"/>
      <c r="K1432" s="238"/>
      <c r="L1432" s="243"/>
      <c r="M1432" s="244"/>
      <c r="N1432" s="245"/>
      <c r="O1432" s="245"/>
      <c r="P1432" s="245"/>
      <c r="Q1432" s="245"/>
      <c r="R1432" s="245"/>
      <c r="S1432" s="245"/>
      <c r="T1432" s="246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47" t="s">
        <v>145</v>
      </c>
      <c r="AU1432" s="247" t="s">
        <v>143</v>
      </c>
      <c r="AV1432" s="14" t="s">
        <v>143</v>
      </c>
      <c r="AW1432" s="14" t="s">
        <v>30</v>
      </c>
      <c r="AX1432" s="14" t="s">
        <v>78</v>
      </c>
      <c r="AY1432" s="247" t="s">
        <v>135</v>
      </c>
    </row>
    <row r="1433" s="2" customFormat="1" ht="24.15" customHeight="1">
      <c r="A1433" s="38"/>
      <c r="B1433" s="39"/>
      <c r="C1433" s="212" t="s">
        <v>1744</v>
      </c>
      <c r="D1433" s="212" t="s">
        <v>138</v>
      </c>
      <c r="E1433" s="213" t="s">
        <v>1745</v>
      </c>
      <c r="F1433" s="214" t="s">
        <v>1746</v>
      </c>
      <c r="G1433" s="215" t="s">
        <v>162</v>
      </c>
      <c r="H1433" s="216">
        <v>10</v>
      </c>
      <c r="I1433" s="217"/>
      <c r="J1433" s="218">
        <f>ROUND(I1433*H1433,2)</f>
        <v>0</v>
      </c>
      <c r="K1433" s="219"/>
      <c r="L1433" s="44"/>
      <c r="M1433" s="220" t="s">
        <v>1</v>
      </c>
      <c r="N1433" s="221" t="s">
        <v>39</v>
      </c>
      <c r="O1433" s="91"/>
      <c r="P1433" s="222">
        <f>O1433*H1433</f>
        <v>0</v>
      </c>
      <c r="Q1433" s="222">
        <v>0.00012</v>
      </c>
      <c r="R1433" s="222">
        <f>Q1433*H1433</f>
        <v>0.0012000000000000001</v>
      </c>
      <c r="S1433" s="222">
        <v>0</v>
      </c>
      <c r="T1433" s="223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224" t="s">
        <v>253</v>
      </c>
      <c r="AT1433" s="224" t="s">
        <v>138</v>
      </c>
      <c r="AU1433" s="224" t="s">
        <v>143</v>
      </c>
      <c r="AY1433" s="17" t="s">
        <v>135</v>
      </c>
      <c r="BE1433" s="225">
        <f>IF(N1433="základní",J1433,0)</f>
        <v>0</v>
      </c>
      <c r="BF1433" s="225">
        <f>IF(N1433="snížená",J1433,0)</f>
        <v>0</v>
      </c>
      <c r="BG1433" s="225">
        <f>IF(N1433="zákl. přenesená",J1433,0)</f>
        <v>0</v>
      </c>
      <c r="BH1433" s="225">
        <f>IF(N1433="sníž. přenesená",J1433,0)</f>
        <v>0</v>
      </c>
      <c r="BI1433" s="225">
        <f>IF(N1433="nulová",J1433,0)</f>
        <v>0</v>
      </c>
      <c r="BJ1433" s="17" t="s">
        <v>143</v>
      </c>
      <c r="BK1433" s="225">
        <f>ROUND(I1433*H1433,2)</f>
        <v>0</v>
      </c>
      <c r="BL1433" s="17" t="s">
        <v>253</v>
      </c>
      <c r="BM1433" s="224" t="s">
        <v>1747</v>
      </c>
    </row>
    <row r="1434" s="13" customFormat="1">
      <c r="A1434" s="13"/>
      <c r="B1434" s="226"/>
      <c r="C1434" s="227"/>
      <c r="D1434" s="228" t="s">
        <v>145</v>
      </c>
      <c r="E1434" s="229" t="s">
        <v>1</v>
      </c>
      <c r="F1434" s="230" t="s">
        <v>1734</v>
      </c>
      <c r="G1434" s="227"/>
      <c r="H1434" s="229" t="s">
        <v>1</v>
      </c>
      <c r="I1434" s="231"/>
      <c r="J1434" s="227"/>
      <c r="K1434" s="227"/>
      <c r="L1434" s="232"/>
      <c r="M1434" s="233"/>
      <c r="N1434" s="234"/>
      <c r="O1434" s="234"/>
      <c r="P1434" s="234"/>
      <c r="Q1434" s="234"/>
      <c r="R1434" s="234"/>
      <c r="S1434" s="234"/>
      <c r="T1434" s="235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36" t="s">
        <v>145</v>
      </c>
      <c r="AU1434" s="236" t="s">
        <v>143</v>
      </c>
      <c r="AV1434" s="13" t="s">
        <v>78</v>
      </c>
      <c r="AW1434" s="13" t="s">
        <v>30</v>
      </c>
      <c r="AX1434" s="13" t="s">
        <v>73</v>
      </c>
      <c r="AY1434" s="236" t="s">
        <v>135</v>
      </c>
    </row>
    <row r="1435" s="14" customFormat="1">
      <c r="A1435" s="14"/>
      <c r="B1435" s="237"/>
      <c r="C1435" s="238"/>
      <c r="D1435" s="228" t="s">
        <v>145</v>
      </c>
      <c r="E1435" s="239" t="s">
        <v>1</v>
      </c>
      <c r="F1435" s="240" t="s">
        <v>1735</v>
      </c>
      <c r="G1435" s="238"/>
      <c r="H1435" s="241">
        <v>10</v>
      </c>
      <c r="I1435" s="242"/>
      <c r="J1435" s="238"/>
      <c r="K1435" s="238"/>
      <c r="L1435" s="243"/>
      <c r="M1435" s="244"/>
      <c r="N1435" s="245"/>
      <c r="O1435" s="245"/>
      <c r="P1435" s="245"/>
      <c r="Q1435" s="245"/>
      <c r="R1435" s="245"/>
      <c r="S1435" s="245"/>
      <c r="T1435" s="246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47" t="s">
        <v>145</v>
      </c>
      <c r="AU1435" s="247" t="s">
        <v>143</v>
      </c>
      <c r="AV1435" s="14" t="s">
        <v>143</v>
      </c>
      <c r="AW1435" s="14" t="s">
        <v>30</v>
      </c>
      <c r="AX1435" s="14" t="s">
        <v>78</v>
      </c>
      <c r="AY1435" s="247" t="s">
        <v>135</v>
      </c>
    </row>
    <row r="1436" s="2" customFormat="1" ht="24.15" customHeight="1">
      <c r="A1436" s="38"/>
      <c r="B1436" s="39"/>
      <c r="C1436" s="212" t="s">
        <v>1748</v>
      </c>
      <c r="D1436" s="212" t="s">
        <v>138</v>
      </c>
      <c r="E1436" s="213" t="s">
        <v>1749</v>
      </c>
      <c r="F1436" s="214" t="s">
        <v>1750</v>
      </c>
      <c r="G1436" s="215" t="s">
        <v>162</v>
      </c>
      <c r="H1436" s="216">
        <v>10</v>
      </c>
      <c r="I1436" s="217"/>
      <c r="J1436" s="218">
        <f>ROUND(I1436*H1436,2)</f>
        <v>0</v>
      </c>
      <c r="K1436" s="219"/>
      <c r="L1436" s="44"/>
      <c r="M1436" s="220" t="s">
        <v>1</v>
      </c>
      <c r="N1436" s="221" t="s">
        <v>39</v>
      </c>
      <c r="O1436" s="91"/>
      <c r="P1436" s="222">
        <f>O1436*H1436</f>
        <v>0</v>
      </c>
      <c r="Q1436" s="222">
        <v>0.00012</v>
      </c>
      <c r="R1436" s="222">
        <f>Q1436*H1436</f>
        <v>0.0012000000000000001</v>
      </c>
      <c r="S1436" s="222">
        <v>0</v>
      </c>
      <c r="T1436" s="223">
        <f>S1436*H1436</f>
        <v>0</v>
      </c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R1436" s="224" t="s">
        <v>253</v>
      </c>
      <c r="AT1436" s="224" t="s">
        <v>138</v>
      </c>
      <c r="AU1436" s="224" t="s">
        <v>143</v>
      </c>
      <c r="AY1436" s="17" t="s">
        <v>135</v>
      </c>
      <c r="BE1436" s="225">
        <f>IF(N1436="základní",J1436,0)</f>
        <v>0</v>
      </c>
      <c r="BF1436" s="225">
        <f>IF(N1436="snížená",J1436,0)</f>
        <v>0</v>
      </c>
      <c r="BG1436" s="225">
        <f>IF(N1436="zákl. přenesená",J1436,0)</f>
        <v>0</v>
      </c>
      <c r="BH1436" s="225">
        <f>IF(N1436="sníž. přenesená",J1436,0)</f>
        <v>0</v>
      </c>
      <c r="BI1436" s="225">
        <f>IF(N1436="nulová",J1436,0)</f>
        <v>0</v>
      </c>
      <c r="BJ1436" s="17" t="s">
        <v>143</v>
      </c>
      <c r="BK1436" s="225">
        <f>ROUND(I1436*H1436,2)</f>
        <v>0</v>
      </c>
      <c r="BL1436" s="17" t="s">
        <v>253</v>
      </c>
      <c r="BM1436" s="224" t="s">
        <v>1751</v>
      </c>
    </row>
    <row r="1437" s="13" customFormat="1">
      <c r="A1437" s="13"/>
      <c r="B1437" s="226"/>
      <c r="C1437" s="227"/>
      <c r="D1437" s="228" t="s">
        <v>145</v>
      </c>
      <c r="E1437" s="229" t="s">
        <v>1</v>
      </c>
      <c r="F1437" s="230" t="s">
        <v>1734</v>
      </c>
      <c r="G1437" s="227"/>
      <c r="H1437" s="229" t="s">
        <v>1</v>
      </c>
      <c r="I1437" s="231"/>
      <c r="J1437" s="227"/>
      <c r="K1437" s="227"/>
      <c r="L1437" s="232"/>
      <c r="M1437" s="233"/>
      <c r="N1437" s="234"/>
      <c r="O1437" s="234"/>
      <c r="P1437" s="234"/>
      <c r="Q1437" s="234"/>
      <c r="R1437" s="234"/>
      <c r="S1437" s="234"/>
      <c r="T1437" s="235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6" t="s">
        <v>145</v>
      </c>
      <c r="AU1437" s="236" t="s">
        <v>143</v>
      </c>
      <c r="AV1437" s="13" t="s">
        <v>78</v>
      </c>
      <c r="AW1437" s="13" t="s">
        <v>30</v>
      </c>
      <c r="AX1437" s="13" t="s">
        <v>73</v>
      </c>
      <c r="AY1437" s="236" t="s">
        <v>135</v>
      </c>
    </row>
    <row r="1438" s="14" customFormat="1">
      <c r="A1438" s="14"/>
      <c r="B1438" s="237"/>
      <c r="C1438" s="238"/>
      <c r="D1438" s="228" t="s">
        <v>145</v>
      </c>
      <c r="E1438" s="239" t="s">
        <v>1</v>
      </c>
      <c r="F1438" s="240" t="s">
        <v>1735</v>
      </c>
      <c r="G1438" s="238"/>
      <c r="H1438" s="241">
        <v>10</v>
      </c>
      <c r="I1438" s="242"/>
      <c r="J1438" s="238"/>
      <c r="K1438" s="238"/>
      <c r="L1438" s="243"/>
      <c r="M1438" s="244"/>
      <c r="N1438" s="245"/>
      <c r="O1438" s="245"/>
      <c r="P1438" s="245"/>
      <c r="Q1438" s="245"/>
      <c r="R1438" s="245"/>
      <c r="S1438" s="245"/>
      <c r="T1438" s="246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47" t="s">
        <v>145</v>
      </c>
      <c r="AU1438" s="247" t="s">
        <v>143</v>
      </c>
      <c r="AV1438" s="14" t="s">
        <v>143</v>
      </c>
      <c r="AW1438" s="14" t="s">
        <v>30</v>
      </c>
      <c r="AX1438" s="14" t="s">
        <v>78</v>
      </c>
      <c r="AY1438" s="247" t="s">
        <v>135</v>
      </c>
    </row>
    <row r="1439" s="2" customFormat="1" ht="24.15" customHeight="1">
      <c r="A1439" s="38"/>
      <c r="B1439" s="39"/>
      <c r="C1439" s="212" t="s">
        <v>1752</v>
      </c>
      <c r="D1439" s="212" t="s">
        <v>138</v>
      </c>
      <c r="E1439" s="213" t="s">
        <v>1753</v>
      </c>
      <c r="F1439" s="214" t="s">
        <v>1754</v>
      </c>
      <c r="G1439" s="215" t="s">
        <v>162</v>
      </c>
      <c r="H1439" s="216">
        <v>10</v>
      </c>
      <c r="I1439" s="217"/>
      <c r="J1439" s="218">
        <f>ROUND(I1439*H1439,2)</f>
        <v>0</v>
      </c>
      <c r="K1439" s="219"/>
      <c r="L1439" s="44"/>
      <c r="M1439" s="220" t="s">
        <v>1</v>
      </c>
      <c r="N1439" s="221" t="s">
        <v>39</v>
      </c>
      <c r="O1439" s="91"/>
      <c r="P1439" s="222">
        <f>O1439*H1439</f>
        <v>0</v>
      </c>
      <c r="Q1439" s="222">
        <v>3.0000000000000001E-05</v>
      </c>
      <c r="R1439" s="222">
        <f>Q1439*H1439</f>
        <v>0.00030000000000000003</v>
      </c>
      <c r="S1439" s="222">
        <v>0</v>
      </c>
      <c r="T1439" s="223">
        <f>S1439*H1439</f>
        <v>0</v>
      </c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R1439" s="224" t="s">
        <v>253</v>
      </c>
      <c r="AT1439" s="224" t="s">
        <v>138</v>
      </c>
      <c r="AU1439" s="224" t="s">
        <v>143</v>
      </c>
      <c r="AY1439" s="17" t="s">
        <v>135</v>
      </c>
      <c r="BE1439" s="225">
        <f>IF(N1439="základní",J1439,0)</f>
        <v>0</v>
      </c>
      <c r="BF1439" s="225">
        <f>IF(N1439="snížená",J1439,0)</f>
        <v>0</v>
      </c>
      <c r="BG1439" s="225">
        <f>IF(N1439="zákl. přenesená",J1439,0)</f>
        <v>0</v>
      </c>
      <c r="BH1439" s="225">
        <f>IF(N1439="sníž. přenesená",J1439,0)</f>
        <v>0</v>
      </c>
      <c r="BI1439" s="225">
        <f>IF(N1439="nulová",J1439,0)</f>
        <v>0</v>
      </c>
      <c r="BJ1439" s="17" t="s">
        <v>143</v>
      </c>
      <c r="BK1439" s="225">
        <f>ROUND(I1439*H1439,2)</f>
        <v>0</v>
      </c>
      <c r="BL1439" s="17" t="s">
        <v>253</v>
      </c>
      <c r="BM1439" s="224" t="s">
        <v>1755</v>
      </c>
    </row>
    <row r="1440" s="13" customFormat="1">
      <c r="A1440" s="13"/>
      <c r="B1440" s="226"/>
      <c r="C1440" s="227"/>
      <c r="D1440" s="228" t="s">
        <v>145</v>
      </c>
      <c r="E1440" s="229" t="s">
        <v>1</v>
      </c>
      <c r="F1440" s="230" t="s">
        <v>1734</v>
      </c>
      <c r="G1440" s="227"/>
      <c r="H1440" s="229" t="s">
        <v>1</v>
      </c>
      <c r="I1440" s="231"/>
      <c r="J1440" s="227"/>
      <c r="K1440" s="227"/>
      <c r="L1440" s="232"/>
      <c r="M1440" s="233"/>
      <c r="N1440" s="234"/>
      <c r="O1440" s="234"/>
      <c r="P1440" s="234"/>
      <c r="Q1440" s="234"/>
      <c r="R1440" s="234"/>
      <c r="S1440" s="234"/>
      <c r="T1440" s="235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6" t="s">
        <v>145</v>
      </c>
      <c r="AU1440" s="236" t="s">
        <v>143</v>
      </c>
      <c r="AV1440" s="13" t="s">
        <v>78</v>
      </c>
      <c r="AW1440" s="13" t="s">
        <v>30</v>
      </c>
      <c r="AX1440" s="13" t="s">
        <v>73</v>
      </c>
      <c r="AY1440" s="236" t="s">
        <v>135</v>
      </c>
    </row>
    <row r="1441" s="14" customFormat="1">
      <c r="A1441" s="14"/>
      <c r="B1441" s="237"/>
      <c r="C1441" s="238"/>
      <c r="D1441" s="228" t="s">
        <v>145</v>
      </c>
      <c r="E1441" s="239" t="s">
        <v>1</v>
      </c>
      <c r="F1441" s="240" t="s">
        <v>1735</v>
      </c>
      <c r="G1441" s="238"/>
      <c r="H1441" s="241">
        <v>10</v>
      </c>
      <c r="I1441" s="242"/>
      <c r="J1441" s="238"/>
      <c r="K1441" s="238"/>
      <c r="L1441" s="243"/>
      <c r="M1441" s="244"/>
      <c r="N1441" s="245"/>
      <c r="O1441" s="245"/>
      <c r="P1441" s="245"/>
      <c r="Q1441" s="245"/>
      <c r="R1441" s="245"/>
      <c r="S1441" s="245"/>
      <c r="T1441" s="246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47" t="s">
        <v>145</v>
      </c>
      <c r="AU1441" s="247" t="s">
        <v>143</v>
      </c>
      <c r="AV1441" s="14" t="s">
        <v>143</v>
      </c>
      <c r="AW1441" s="14" t="s">
        <v>30</v>
      </c>
      <c r="AX1441" s="14" t="s">
        <v>78</v>
      </c>
      <c r="AY1441" s="247" t="s">
        <v>135</v>
      </c>
    </row>
    <row r="1442" s="2" customFormat="1" ht="24.15" customHeight="1">
      <c r="A1442" s="38"/>
      <c r="B1442" s="39"/>
      <c r="C1442" s="212" t="s">
        <v>1756</v>
      </c>
      <c r="D1442" s="212" t="s">
        <v>138</v>
      </c>
      <c r="E1442" s="213" t="s">
        <v>1757</v>
      </c>
      <c r="F1442" s="214" t="s">
        <v>1758</v>
      </c>
      <c r="G1442" s="215" t="s">
        <v>162</v>
      </c>
      <c r="H1442" s="216">
        <v>4</v>
      </c>
      <c r="I1442" s="217"/>
      <c r="J1442" s="218">
        <f>ROUND(I1442*H1442,2)</f>
        <v>0</v>
      </c>
      <c r="K1442" s="219"/>
      <c r="L1442" s="44"/>
      <c r="M1442" s="220" t="s">
        <v>1</v>
      </c>
      <c r="N1442" s="221" t="s">
        <v>39</v>
      </c>
      <c r="O1442" s="91"/>
      <c r="P1442" s="222">
        <f>O1442*H1442</f>
        <v>0</v>
      </c>
      <c r="Q1442" s="222">
        <v>6.9999999999999994E-05</v>
      </c>
      <c r="R1442" s="222">
        <f>Q1442*H1442</f>
        <v>0.00027999999999999998</v>
      </c>
      <c r="S1442" s="222">
        <v>0</v>
      </c>
      <c r="T1442" s="223">
        <f>S1442*H1442</f>
        <v>0</v>
      </c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R1442" s="224" t="s">
        <v>253</v>
      </c>
      <c r="AT1442" s="224" t="s">
        <v>138</v>
      </c>
      <c r="AU1442" s="224" t="s">
        <v>143</v>
      </c>
      <c r="AY1442" s="17" t="s">
        <v>135</v>
      </c>
      <c r="BE1442" s="225">
        <f>IF(N1442="základní",J1442,0)</f>
        <v>0</v>
      </c>
      <c r="BF1442" s="225">
        <f>IF(N1442="snížená",J1442,0)</f>
        <v>0</v>
      </c>
      <c r="BG1442" s="225">
        <f>IF(N1442="zákl. přenesená",J1442,0)</f>
        <v>0</v>
      </c>
      <c r="BH1442" s="225">
        <f>IF(N1442="sníž. přenesená",J1442,0)</f>
        <v>0</v>
      </c>
      <c r="BI1442" s="225">
        <f>IF(N1442="nulová",J1442,0)</f>
        <v>0</v>
      </c>
      <c r="BJ1442" s="17" t="s">
        <v>143</v>
      </c>
      <c r="BK1442" s="225">
        <f>ROUND(I1442*H1442,2)</f>
        <v>0</v>
      </c>
      <c r="BL1442" s="17" t="s">
        <v>253</v>
      </c>
      <c r="BM1442" s="224" t="s">
        <v>1759</v>
      </c>
    </row>
    <row r="1443" s="14" customFormat="1">
      <c r="A1443" s="14"/>
      <c r="B1443" s="237"/>
      <c r="C1443" s="238"/>
      <c r="D1443" s="228" t="s">
        <v>145</v>
      </c>
      <c r="E1443" s="239" t="s">
        <v>1</v>
      </c>
      <c r="F1443" s="240" t="s">
        <v>142</v>
      </c>
      <c r="G1443" s="238"/>
      <c r="H1443" s="241">
        <v>4</v>
      </c>
      <c r="I1443" s="242"/>
      <c r="J1443" s="238"/>
      <c r="K1443" s="238"/>
      <c r="L1443" s="243"/>
      <c r="M1443" s="244"/>
      <c r="N1443" s="245"/>
      <c r="O1443" s="245"/>
      <c r="P1443" s="245"/>
      <c r="Q1443" s="245"/>
      <c r="R1443" s="245"/>
      <c r="S1443" s="245"/>
      <c r="T1443" s="246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47" t="s">
        <v>145</v>
      </c>
      <c r="AU1443" s="247" t="s">
        <v>143</v>
      </c>
      <c r="AV1443" s="14" t="s">
        <v>143</v>
      </c>
      <c r="AW1443" s="14" t="s">
        <v>30</v>
      </c>
      <c r="AX1443" s="14" t="s">
        <v>78</v>
      </c>
      <c r="AY1443" s="247" t="s">
        <v>135</v>
      </c>
    </row>
    <row r="1444" s="2" customFormat="1" ht="24.15" customHeight="1">
      <c r="A1444" s="38"/>
      <c r="B1444" s="39"/>
      <c r="C1444" s="212" t="s">
        <v>1760</v>
      </c>
      <c r="D1444" s="212" t="s">
        <v>138</v>
      </c>
      <c r="E1444" s="213" t="s">
        <v>1761</v>
      </c>
      <c r="F1444" s="214" t="s">
        <v>1762</v>
      </c>
      <c r="G1444" s="215" t="s">
        <v>162</v>
      </c>
      <c r="H1444" s="216">
        <v>4</v>
      </c>
      <c r="I1444" s="217"/>
      <c r="J1444" s="218">
        <f>ROUND(I1444*H1444,2)</f>
        <v>0</v>
      </c>
      <c r="K1444" s="219"/>
      <c r="L1444" s="44"/>
      <c r="M1444" s="220" t="s">
        <v>1</v>
      </c>
      <c r="N1444" s="221" t="s">
        <v>39</v>
      </c>
      <c r="O1444" s="91"/>
      <c r="P1444" s="222">
        <f>O1444*H1444</f>
        <v>0</v>
      </c>
      <c r="Q1444" s="222">
        <v>6.9999999999999994E-05</v>
      </c>
      <c r="R1444" s="222">
        <f>Q1444*H1444</f>
        <v>0.00027999999999999998</v>
      </c>
      <c r="S1444" s="222">
        <v>0</v>
      </c>
      <c r="T1444" s="223">
        <f>S1444*H1444</f>
        <v>0</v>
      </c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R1444" s="224" t="s">
        <v>253</v>
      </c>
      <c r="AT1444" s="224" t="s">
        <v>138</v>
      </c>
      <c r="AU1444" s="224" t="s">
        <v>143</v>
      </c>
      <c r="AY1444" s="17" t="s">
        <v>135</v>
      </c>
      <c r="BE1444" s="225">
        <f>IF(N1444="základní",J1444,0)</f>
        <v>0</v>
      </c>
      <c r="BF1444" s="225">
        <f>IF(N1444="snížená",J1444,0)</f>
        <v>0</v>
      </c>
      <c r="BG1444" s="225">
        <f>IF(N1444="zákl. přenesená",J1444,0)</f>
        <v>0</v>
      </c>
      <c r="BH1444" s="225">
        <f>IF(N1444="sníž. přenesená",J1444,0)</f>
        <v>0</v>
      </c>
      <c r="BI1444" s="225">
        <f>IF(N1444="nulová",J1444,0)</f>
        <v>0</v>
      </c>
      <c r="BJ1444" s="17" t="s">
        <v>143</v>
      </c>
      <c r="BK1444" s="225">
        <f>ROUND(I1444*H1444,2)</f>
        <v>0</v>
      </c>
      <c r="BL1444" s="17" t="s">
        <v>253</v>
      </c>
      <c r="BM1444" s="224" t="s">
        <v>1763</v>
      </c>
    </row>
    <row r="1445" s="14" customFormat="1">
      <c r="A1445" s="14"/>
      <c r="B1445" s="237"/>
      <c r="C1445" s="238"/>
      <c r="D1445" s="228" t="s">
        <v>145</v>
      </c>
      <c r="E1445" s="239" t="s">
        <v>1</v>
      </c>
      <c r="F1445" s="240" t="s">
        <v>142</v>
      </c>
      <c r="G1445" s="238"/>
      <c r="H1445" s="241">
        <v>4</v>
      </c>
      <c r="I1445" s="242"/>
      <c r="J1445" s="238"/>
      <c r="K1445" s="238"/>
      <c r="L1445" s="243"/>
      <c r="M1445" s="244"/>
      <c r="N1445" s="245"/>
      <c r="O1445" s="245"/>
      <c r="P1445" s="245"/>
      <c r="Q1445" s="245"/>
      <c r="R1445" s="245"/>
      <c r="S1445" s="245"/>
      <c r="T1445" s="246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47" t="s">
        <v>145</v>
      </c>
      <c r="AU1445" s="247" t="s">
        <v>143</v>
      </c>
      <c r="AV1445" s="14" t="s">
        <v>143</v>
      </c>
      <c r="AW1445" s="14" t="s">
        <v>30</v>
      </c>
      <c r="AX1445" s="14" t="s">
        <v>78</v>
      </c>
      <c r="AY1445" s="247" t="s">
        <v>135</v>
      </c>
    </row>
    <row r="1446" s="2" customFormat="1" ht="24.15" customHeight="1">
      <c r="A1446" s="38"/>
      <c r="B1446" s="39"/>
      <c r="C1446" s="212" t="s">
        <v>1764</v>
      </c>
      <c r="D1446" s="212" t="s">
        <v>138</v>
      </c>
      <c r="E1446" s="213" t="s">
        <v>1765</v>
      </c>
      <c r="F1446" s="214" t="s">
        <v>1766</v>
      </c>
      <c r="G1446" s="215" t="s">
        <v>162</v>
      </c>
      <c r="H1446" s="216">
        <v>4</v>
      </c>
      <c r="I1446" s="217"/>
      <c r="J1446" s="218">
        <f>ROUND(I1446*H1446,2)</f>
        <v>0</v>
      </c>
      <c r="K1446" s="219"/>
      <c r="L1446" s="44"/>
      <c r="M1446" s="220" t="s">
        <v>1</v>
      </c>
      <c r="N1446" s="221" t="s">
        <v>39</v>
      </c>
      <c r="O1446" s="91"/>
      <c r="P1446" s="222">
        <f>O1446*H1446</f>
        <v>0</v>
      </c>
      <c r="Q1446" s="222">
        <v>0</v>
      </c>
      <c r="R1446" s="222">
        <f>Q1446*H1446</f>
        <v>0</v>
      </c>
      <c r="S1446" s="222">
        <v>0</v>
      </c>
      <c r="T1446" s="223">
        <f>S1446*H1446</f>
        <v>0</v>
      </c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R1446" s="224" t="s">
        <v>253</v>
      </c>
      <c r="AT1446" s="224" t="s">
        <v>138</v>
      </c>
      <c r="AU1446" s="224" t="s">
        <v>143</v>
      </c>
      <c r="AY1446" s="17" t="s">
        <v>135</v>
      </c>
      <c r="BE1446" s="225">
        <f>IF(N1446="základní",J1446,0)</f>
        <v>0</v>
      </c>
      <c r="BF1446" s="225">
        <f>IF(N1446="snížená",J1446,0)</f>
        <v>0</v>
      </c>
      <c r="BG1446" s="225">
        <f>IF(N1446="zákl. přenesená",J1446,0)</f>
        <v>0</v>
      </c>
      <c r="BH1446" s="225">
        <f>IF(N1446="sníž. přenesená",J1446,0)</f>
        <v>0</v>
      </c>
      <c r="BI1446" s="225">
        <f>IF(N1446="nulová",J1446,0)</f>
        <v>0</v>
      </c>
      <c r="BJ1446" s="17" t="s">
        <v>143</v>
      </c>
      <c r="BK1446" s="225">
        <f>ROUND(I1446*H1446,2)</f>
        <v>0</v>
      </c>
      <c r="BL1446" s="17" t="s">
        <v>253</v>
      </c>
      <c r="BM1446" s="224" t="s">
        <v>1767</v>
      </c>
    </row>
    <row r="1447" s="14" customFormat="1">
      <c r="A1447" s="14"/>
      <c r="B1447" s="237"/>
      <c r="C1447" s="238"/>
      <c r="D1447" s="228" t="s">
        <v>145</v>
      </c>
      <c r="E1447" s="239" t="s">
        <v>1</v>
      </c>
      <c r="F1447" s="240" t="s">
        <v>142</v>
      </c>
      <c r="G1447" s="238"/>
      <c r="H1447" s="241">
        <v>4</v>
      </c>
      <c r="I1447" s="242"/>
      <c r="J1447" s="238"/>
      <c r="K1447" s="238"/>
      <c r="L1447" s="243"/>
      <c r="M1447" s="244"/>
      <c r="N1447" s="245"/>
      <c r="O1447" s="245"/>
      <c r="P1447" s="245"/>
      <c r="Q1447" s="245"/>
      <c r="R1447" s="245"/>
      <c r="S1447" s="245"/>
      <c r="T1447" s="246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47" t="s">
        <v>145</v>
      </c>
      <c r="AU1447" s="247" t="s">
        <v>143</v>
      </c>
      <c r="AV1447" s="14" t="s">
        <v>143</v>
      </c>
      <c r="AW1447" s="14" t="s">
        <v>30</v>
      </c>
      <c r="AX1447" s="14" t="s">
        <v>78</v>
      </c>
      <c r="AY1447" s="247" t="s">
        <v>135</v>
      </c>
    </row>
    <row r="1448" s="2" customFormat="1" ht="16.5" customHeight="1">
      <c r="A1448" s="38"/>
      <c r="B1448" s="39"/>
      <c r="C1448" s="212" t="s">
        <v>1768</v>
      </c>
      <c r="D1448" s="212" t="s">
        <v>138</v>
      </c>
      <c r="E1448" s="213" t="s">
        <v>1769</v>
      </c>
      <c r="F1448" s="214" t="s">
        <v>1770</v>
      </c>
      <c r="G1448" s="215" t="s">
        <v>328</v>
      </c>
      <c r="H1448" s="216">
        <v>8</v>
      </c>
      <c r="I1448" s="217"/>
      <c r="J1448" s="218">
        <f>ROUND(I1448*H1448,2)</f>
        <v>0</v>
      </c>
      <c r="K1448" s="219"/>
      <c r="L1448" s="44"/>
      <c r="M1448" s="220" t="s">
        <v>1</v>
      </c>
      <c r="N1448" s="221" t="s">
        <v>39</v>
      </c>
      <c r="O1448" s="91"/>
      <c r="P1448" s="222">
        <f>O1448*H1448</f>
        <v>0</v>
      </c>
      <c r="Q1448" s="222">
        <v>1.0000000000000001E-05</v>
      </c>
      <c r="R1448" s="222">
        <f>Q1448*H1448</f>
        <v>8.0000000000000007E-05</v>
      </c>
      <c r="S1448" s="222">
        <v>0</v>
      </c>
      <c r="T1448" s="223">
        <f>S1448*H1448</f>
        <v>0</v>
      </c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R1448" s="224" t="s">
        <v>253</v>
      </c>
      <c r="AT1448" s="224" t="s">
        <v>138</v>
      </c>
      <c r="AU1448" s="224" t="s">
        <v>143</v>
      </c>
      <c r="AY1448" s="17" t="s">
        <v>135</v>
      </c>
      <c r="BE1448" s="225">
        <f>IF(N1448="základní",J1448,0)</f>
        <v>0</v>
      </c>
      <c r="BF1448" s="225">
        <f>IF(N1448="snížená",J1448,0)</f>
        <v>0</v>
      </c>
      <c r="BG1448" s="225">
        <f>IF(N1448="zákl. přenesená",J1448,0)</f>
        <v>0</v>
      </c>
      <c r="BH1448" s="225">
        <f>IF(N1448="sníž. přenesená",J1448,0)</f>
        <v>0</v>
      </c>
      <c r="BI1448" s="225">
        <f>IF(N1448="nulová",J1448,0)</f>
        <v>0</v>
      </c>
      <c r="BJ1448" s="17" t="s">
        <v>143</v>
      </c>
      <c r="BK1448" s="225">
        <f>ROUND(I1448*H1448,2)</f>
        <v>0</v>
      </c>
      <c r="BL1448" s="17" t="s">
        <v>253</v>
      </c>
      <c r="BM1448" s="224" t="s">
        <v>1771</v>
      </c>
    </row>
    <row r="1449" s="14" customFormat="1">
      <c r="A1449" s="14"/>
      <c r="B1449" s="237"/>
      <c r="C1449" s="238"/>
      <c r="D1449" s="228" t="s">
        <v>145</v>
      </c>
      <c r="E1449" s="239" t="s">
        <v>1</v>
      </c>
      <c r="F1449" s="240" t="s">
        <v>152</v>
      </c>
      <c r="G1449" s="238"/>
      <c r="H1449" s="241">
        <v>8</v>
      </c>
      <c r="I1449" s="242"/>
      <c r="J1449" s="238"/>
      <c r="K1449" s="238"/>
      <c r="L1449" s="243"/>
      <c r="M1449" s="244"/>
      <c r="N1449" s="245"/>
      <c r="O1449" s="245"/>
      <c r="P1449" s="245"/>
      <c r="Q1449" s="245"/>
      <c r="R1449" s="245"/>
      <c r="S1449" s="245"/>
      <c r="T1449" s="246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47" t="s">
        <v>145</v>
      </c>
      <c r="AU1449" s="247" t="s">
        <v>143</v>
      </c>
      <c r="AV1449" s="14" t="s">
        <v>143</v>
      </c>
      <c r="AW1449" s="14" t="s">
        <v>30</v>
      </c>
      <c r="AX1449" s="14" t="s">
        <v>78</v>
      </c>
      <c r="AY1449" s="247" t="s">
        <v>135</v>
      </c>
    </row>
    <row r="1450" s="2" customFormat="1" ht="24.15" customHeight="1">
      <c r="A1450" s="38"/>
      <c r="B1450" s="39"/>
      <c r="C1450" s="212" t="s">
        <v>1772</v>
      </c>
      <c r="D1450" s="212" t="s">
        <v>138</v>
      </c>
      <c r="E1450" s="213" t="s">
        <v>1773</v>
      </c>
      <c r="F1450" s="214" t="s">
        <v>1774</v>
      </c>
      <c r="G1450" s="215" t="s">
        <v>328</v>
      </c>
      <c r="H1450" s="216">
        <v>8</v>
      </c>
      <c r="I1450" s="217"/>
      <c r="J1450" s="218">
        <f>ROUND(I1450*H1450,2)</f>
        <v>0</v>
      </c>
      <c r="K1450" s="219"/>
      <c r="L1450" s="44"/>
      <c r="M1450" s="220" t="s">
        <v>1</v>
      </c>
      <c r="N1450" s="221" t="s">
        <v>39</v>
      </c>
      <c r="O1450" s="91"/>
      <c r="P1450" s="222">
        <f>O1450*H1450</f>
        <v>0</v>
      </c>
      <c r="Q1450" s="222">
        <v>1.0000000000000001E-05</v>
      </c>
      <c r="R1450" s="222">
        <f>Q1450*H1450</f>
        <v>8.0000000000000007E-05</v>
      </c>
      <c r="S1450" s="222">
        <v>0</v>
      </c>
      <c r="T1450" s="223">
        <f>S1450*H1450</f>
        <v>0</v>
      </c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R1450" s="224" t="s">
        <v>253</v>
      </c>
      <c r="AT1450" s="224" t="s">
        <v>138</v>
      </c>
      <c r="AU1450" s="224" t="s">
        <v>143</v>
      </c>
      <c r="AY1450" s="17" t="s">
        <v>135</v>
      </c>
      <c r="BE1450" s="225">
        <f>IF(N1450="základní",J1450,0)</f>
        <v>0</v>
      </c>
      <c r="BF1450" s="225">
        <f>IF(N1450="snížená",J1450,0)</f>
        <v>0</v>
      </c>
      <c r="BG1450" s="225">
        <f>IF(N1450="zákl. přenesená",J1450,0)</f>
        <v>0</v>
      </c>
      <c r="BH1450" s="225">
        <f>IF(N1450="sníž. přenesená",J1450,0)</f>
        <v>0</v>
      </c>
      <c r="BI1450" s="225">
        <f>IF(N1450="nulová",J1450,0)</f>
        <v>0</v>
      </c>
      <c r="BJ1450" s="17" t="s">
        <v>143</v>
      </c>
      <c r="BK1450" s="225">
        <f>ROUND(I1450*H1450,2)</f>
        <v>0</v>
      </c>
      <c r="BL1450" s="17" t="s">
        <v>253</v>
      </c>
      <c r="BM1450" s="224" t="s">
        <v>1775</v>
      </c>
    </row>
    <row r="1451" s="14" customFormat="1">
      <c r="A1451" s="14"/>
      <c r="B1451" s="237"/>
      <c r="C1451" s="238"/>
      <c r="D1451" s="228" t="s">
        <v>145</v>
      </c>
      <c r="E1451" s="239" t="s">
        <v>1</v>
      </c>
      <c r="F1451" s="240" t="s">
        <v>152</v>
      </c>
      <c r="G1451" s="238"/>
      <c r="H1451" s="241">
        <v>8</v>
      </c>
      <c r="I1451" s="242"/>
      <c r="J1451" s="238"/>
      <c r="K1451" s="238"/>
      <c r="L1451" s="243"/>
      <c r="M1451" s="244"/>
      <c r="N1451" s="245"/>
      <c r="O1451" s="245"/>
      <c r="P1451" s="245"/>
      <c r="Q1451" s="245"/>
      <c r="R1451" s="245"/>
      <c r="S1451" s="245"/>
      <c r="T1451" s="246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47" t="s">
        <v>145</v>
      </c>
      <c r="AU1451" s="247" t="s">
        <v>143</v>
      </c>
      <c r="AV1451" s="14" t="s">
        <v>143</v>
      </c>
      <c r="AW1451" s="14" t="s">
        <v>30</v>
      </c>
      <c r="AX1451" s="14" t="s">
        <v>78</v>
      </c>
      <c r="AY1451" s="247" t="s">
        <v>135</v>
      </c>
    </row>
    <row r="1452" s="2" customFormat="1" ht="24.15" customHeight="1">
      <c r="A1452" s="38"/>
      <c r="B1452" s="39"/>
      <c r="C1452" s="212" t="s">
        <v>1776</v>
      </c>
      <c r="D1452" s="212" t="s">
        <v>138</v>
      </c>
      <c r="E1452" s="213" t="s">
        <v>1777</v>
      </c>
      <c r="F1452" s="214" t="s">
        <v>1778</v>
      </c>
      <c r="G1452" s="215" t="s">
        <v>328</v>
      </c>
      <c r="H1452" s="216">
        <v>8</v>
      </c>
      <c r="I1452" s="217"/>
      <c r="J1452" s="218">
        <f>ROUND(I1452*H1452,2)</f>
        <v>0</v>
      </c>
      <c r="K1452" s="219"/>
      <c r="L1452" s="44"/>
      <c r="M1452" s="220" t="s">
        <v>1</v>
      </c>
      <c r="N1452" s="221" t="s">
        <v>39</v>
      </c>
      <c r="O1452" s="91"/>
      <c r="P1452" s="222">
        <f>O1452*H1452</f>
        <v>0</v>
      </c>
      <c r="Q1452" s="222">
        <v>2.0000000000000002E-05</v>
      </c>
      <c r="R1452" s="222">
        <f>Q1452*H1452</f>
        <v>0.00016000000000000001</v>
      </c>
      <c r="S1452" s="222">
        <v>0</v>
      </c>
      <c r="T1452" s="223">
        <f>S1452*H1452</f>
        <v>0</v>
      </c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R1452" s="224" t="s">
        <v>253</v>
      </c>
      <c r="AT1452" s="224" t="s">
        <v>138</v>
      </c>
      <c r="AU1452" s="224" t="s">
        <v>143</v>
      </c>
      <c r="AY1452" s="17" t="s">
        <v>135</v>
      </c>
      <c r="BE1452" s="225">
        <f>IF(N1452="základní",J1452,0)</f>
        <v>0</v>
      </c>
      <c r="BF1452" s="225">
        <f>IF(N1452="snížená",J1452,0)</f>
        <v>0</v>
      </c>
      <c r="BG1452" s="225">
        <f>IF(N1452="zákl. přenesená",J1452,0)</f>
        <v>0</v>
      </c>
      <c r="BH1452" s="225">
        <f>IF(N1452="sníž. přenesená",J1452,0)</f>
        <v>0</v>
      </c>
      <c r="BI1452" s="225">
        <f>IF(N1452="nulová",J1452,0)</f>
        <v>0</v>
      </c>
      <c r="BJ1452" s="17" t="s">
        <v>143</v>
      </c>
      <c r="BK1452" s="225">
        <f>ROUND(I1452*H1452,2)</f>
        <v>0</v>
      </c>
      <c r="BL1452" s="17" t="s">
        <v>253</v>
      </c>
      <c r="BM1452" s="224" t="s">
        <v>1779</v>
      </c>
    </row>
    <row r="1453" s="14" customFormat="1">
      <c r="A1453" s="14"/>
      <c r="B1453" s="237"/>
      <c r="C1453" s="238"/>
      <c r="D1453" s="228" t="s">
        <v>145</v>
      </c>
      <c r="E1453" s="239" t="s">
        <v>1</v>
      </c>
      <c r="F1453" s="240" t="s">
        <v>152</v>
      </c>
      <c r="G1453" s="238"/>
      <c r="H1453" s="241">
        <v>8</v>
      </c>
      <c r="I1453" s="242"/>
      <c r="J1453" s="238"/>
      <c r="K1453" s="238"/>
      <c r="L1453" s="243"/>
      <c r="M1453" s="244"/>
      <c r="N1453" s="245"/>
      <c r="O1453" s="245"/>
      <c r="P1453" s="245"/>
      <c r="Q1453" s="245"/>
      <c r="R1453" s="245"/>
      <c r="S1453" s="245"/>
      <c r="T1453" s="246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47" t="s">
        <v>145</v>
      </c>
      <c r="AU1453" s="247" t="s">
        <v>143</v>
      </c>
      <c r="AV1453" s="14" t="s">
        <v>143</v>
      </c>
      <c r="AW1453" s="14" t="s">
        <v>30</v>
      </c>
      <c r="AX1453" s="14" t="s">
        <v>78</v>
      </c>
      <c r="AY1453" s="247" t="s">
        <v>135</v>
      </c>
    </row>
    <row r="1454" s="2" customFormat="1" ht="24.15" customHeight="1">
      <c r="A1454" s="38"/>
      <c r="B1454" s="39"/>
      <c r="C1454" s="212" t="s">
        <v>1780</v>
      </c>
      <c r="D1454" s="212" t="s">
        <v>138</v>
      </c>
      <c r="E1454" s="213" t="s">
        <v>1781</v>
      </c>
      <c r="F1454" s="214" t="s">
        <v>1782</v>
      </c>
      <c r="G1454" s="215" t="s">
        <v>328</v>
      </c>
      <c r="H1454" s="216">
        <v>8</v>
      </c>
      <c r="I1454" s="217"/>
      <c r="J1454" s="218">
        <f>ROUND(I1454*H1454,2)</f>
        <v>0</v>
      </c>
      <c r="K1454" s="219"/>
      <c r="L1454" s="44"/>
      <c r="M1454" s="220" t="s">
        <v>1</v>
      </c>
      <c r="N1454" s="221" t="s">
        <v>39</v>
      </c>
      <c r="O1454" s="91"/>
      <c r="P1454" s="222">
        <f>O1454*H1454</f>
        <v>0</v>
      </c>
      <c r="Q1454" s="222">
        <v>2.0000000000000002E-05</v>
      </c>
      <c r="R1454" s="222">
        <f>Q1454*H1454</f>
        <v>0.00016000000000000001</v>
      </c>
      <c r="S1454" s="222">
        <v>0</v>
      </c>
      <c r="T1454" s="223">
        <f>S1454*H1454</f>
        <v>0</v>
      </c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R1454" s="224" t="s">
        <v>253</v>
      </c>
      <c r="AT1454" s="224" t="s">
        <v>138</v>
      </c>
      <c r="AU1454" s="224" t="s">
        <v>143</v>
      </c>
      <c r="AY1454" s="17" t="s">
        <v>135</v>
      </c>
      <c r="BE1454" s="225">
        <f>IF(N1454="základní",J1454,0)</f>
        <v>0</v>
      </c>
      <c r="BF1454" s="225">
        <f>IF(N1454="snížená",J1454,0)</f>
        <v>0</v>
      </c>
      <c r="BG1454" s="225">
        <f>IF(N1454="zákl. přenesená",J1454,0)</f>
        <v>0</v>
      </c>
      <c r="BH1454" s="225">
        <f>IF(N1454="sníž. přenesená",J1454,0)</f>
        <v>0</v>
      </c>
      <c r="BI1454" s="225">
        <f>IF(N1454="nulová",J1454,0)</f>
        <v>0</v>
      </c>
      <c r="BJ1454" s="17" t="s">
        <v>143</v>
      </c>
      <c r="BK1454" s="225">
        <f>ROUND(I1454*H1454,2)</f>
        <v>0</v>
      </c>
      <c r="BL1454" s="17" t="s">
        <v>253</v>
      </c>
      <c r="BM1454" s="224" t="s">
        <v>1783</v>
      </c>
    </row>
    <row r="1455" s="14" customFormat="1">
      <c r="A1455" s="14"/>
      <c r="B1455" s="237"/>
      <c r="C1455" s="238"/>
      <c r="D1455" s="228" t="s">
        <v>145</v>
      </c>
      <c r="E1455" s="239" t="s">
        <v>1</v>
      </c>
      <c r="F1455" s="240" t="s">
        <v>152</v>
      </c>
      <c r="G1455" s="238"/>
      <c r="H1455" s="241">
        <v>8</v>
      </c>
      <c r="I1455" s="242"/>
      <c r="J1455" s="238"/>
      <c r="K1455" s="238"/>
      <c r="L1455" s="243"/>
      <c r="M1455" s="244"/>
      <c r="N1455" s="245"/>
      <c r="O1455" s="245"/>
      <c r="P1455" s="245"/>
      <c r="Q1455" s="245"/>
      <c r="R1455" s="245"/>
      <c r="S1455" s="245"/>
      <c r="T1455" s="246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47" t="s">
        <v>145</v>
      </c>
      <c r="AU1455" s="247" t="s">
        <v>143</v>
      </c>
      <c r="AV1455" s="14" t="s">
        <v>143</v>
      </c>
      <c r="AW1455" s="14" t="s">
        <v>30</v>
      </c>
      <c r="AX1455" s="14" t="s">
        <v>78</v>
      </c>
      <c r="AY1455" s="247" t="s">
        <v>135</v>
      </c>
    </row>
    <row r="1456" s="2" customFormat="1" ht="24.15" customHeight="1">
      <c r="A1456" s="38"/>
      <c r="B1456" s="39"/>
      <c r="C1456" s="212" t="s">
        <v>1784</v>
      </c>
      <c r="D1456" s="212" t="s">
        <v>138</v>
      </c>
      <c r="E1456" s="213" t="s">
        <v>1785</v>
      </c>
      <c r="F1456" s="214" t="s">
        <v>1786</v>
      </c>
      <c r="G1456" s="215" t="s">
        <v>162</v>
      </c>
      <c r="H1456" s="216">
        <v>4</v>
      </c>
      <c r="I1456" s="217"/>
      <c r="J1456" s="218">
        <f>ROUND(I1456*H1456,2)</f>
        <v>0</v>
      </c>
      <c r="K1456" s="219"/>
      <c r="L1456" s="44"/>
      <c r="M1456" s="220" t="s">
        <v>1</v>
      </c>
      <c r="N1456" s="221" t="s">
        <v>39</v>
      </c>
      <c r="O1456" s="91"/>
      <c r="P1456" s="222">
        <f>O1456*H1456</f>
        <v>0</v>
      </c>
      <c r="Q1456" s="222">
        <v>0.00034000000000000002</v>
      </c>
      <c r="R1456" s="222">
        <f>Q1456*H1456</f>
        <v>0.0013600000000000001</v>
      </c>
      <c r="S1456" s="222">
        <v>0</v>
      </c>
      <c r="T1456" s="223">
        <f>S1456*H1456</f>
        <v>0</v>
      </c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R1456" s="224" t="s">
        <v>253</v>
      </c>
      <c r="AT1456" s="224" t="s">
        <v>138</v>
      </c>
      <c r="AU1456" s="224" t="s">
        <v>143</v>
      </c>
      <c r="AY1456" s="17" t="s">
        <v>135</v>
      </c>
      <c r="BE1456" s="225">
        <f>IF(N1456="základní",J1456,0)</f>
        <v>0</v>
      </c>
      <c r="BF1456" s="225">
        <f>IF(N1456="snížená",J1456,0)</f>
        <v>0</v>
      </c>
      <c r="BG1456" s="225">
        <f>IF(N1456="zákl. přenesená",J1456,0)</f>
        <v>0</v>
      </c>
      <c r="BH1456" s="225">
        <f>IF(N1456="sníž. přenesená",J1456,0)</f>
        <v>0</v>
      </c>
      <c r="BI1456" s="225">
        <f>IF(N1456="nulová",J1456,0)</f>
        <v>0</v>
      </c>
      <c r="BJ1456" s="17" t="s">
        <v>143</v>
      </c>
      <c r="BK1456" s="225">
        <f>ROUND(I1456*H1456,2)</f>
        <v>0</v>
      </c>
      <c r="BL1456" s="17" t="s">
        <v>253</v>
      </c>
      <c r="BM1456" s="224" t="s">
        <v>1787</v>
      </c>
    </row>
    <row r="1457" s="14" customFormat="1">
      <c r="A1457" s="14"/>
      <c r="B1457" s="237"/>
      <c r="C1457" s="238"/>
      <c r="D1457" s="228" t="s">
        <v>145</v>
      </c>
      <c r="E1457" s="239" t="s">
        <v>1</v>
      </c>
      <c r="F1457" s="240" t="s">
        <v>142</v>
      </c>
      <c r="G1457" s="238"/>
      <c r="H1457" s="241">
        <v>4</v>
      </c>
      <c r="I1457" s="242"/>
      <c r="J1457" s="238"/>
      <c r="K1457" s="238"/>
      <c r="L1457" s="243"/>
      <c r="M1457" s="244"/>
      <c r="N1457" s="245"/>
      <c r="O1457" s="245"/>
      <c r="P1457" s="245"/>
      <c r="Q1457" s="245"/>
      <c r="R1457" s="245"/>
      <c r="S1457" s="245"/>
      <c r="T1457" s="246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47" t="s">
        <v>145</v>
      </c>
      <c r="AU1457" s="247" t="s">
        <v>143</v>
      </c>
      <c r="AV1457" s="14" t="s">
        <v>143</v>
      </c>
      <c r="AW1457" s="14" t="s">
        <v>30</v>
      </c>
      <c r="AX1457" s="14" t="s">
        <v>78</v>
      </c>
      <c r="AY1457" s="247" t="s">
        <v>135</v>
      </c>
    </row>
    <row r="1458" s="2" customFormat="1" ht="24.15" customHeight="1">
      <c r="A1458" s="38"/>
      <c r="B1458" s="39"/>
      <c r="C1458" s="212" t="s">
        <v>1788</v>
      </c>
      <c r="D1458" s="212" t="s">
        <v>138</v>
      </c>
      <c r="E1458" s="213" t="s">
        <v>1789</v>
      </c>
      <c r="F1458" s="214" t="s">
        <v>1790</v>
      </c>
      <c r="G1458" s="215" t="s">
        <v>328</v>
      </c>
      <c r="H1458" s="216">
        <v>8</v>
      </c>
      <c r="I1458" s="217"/>
      <c r="J1458" s="218">
        <f>ROUND(I1458*H1458,2)</f>
        <v>0</v>
      </c>
      <c r="K1458" s="219"/>
      <c r="L1458" s="44"/>
      <c r="M1458" s="220" t="s">
        <v>1</v>
      </c>
      <c r="N1458" s="221" t="s">
        <v>39</v>
      </c>
      <c r="O1458" s="91"/>
      <c r="P1458" s="222">
        <f>O1458*H1458</f>
        <v>0</v>
      </c>
      <c r="Q1458" s="222">
        <v>3.0000000000000001E-05</v>
      </c>
      <c r="R1458" s="222">
        <f>Q1458*H1458</f>
        <v>0.00024000000000000001</v>
      </c>
      <c r="S1458" s="222">
        <v>0</v>
      </c>
      <c r="T1458" s="223">
        <f>S1458*H1458</f>
        <v>0</v>
      </c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R1458" s="224" t="s">
        <v>253</v>
      </c>
      <c r="AT1458" s="224" t="s">
        <v>138</v>
      </c>
      <c r="AU1458" s="224" t="s">
        <v>143</v>
      </c>
      <c r="AY1458" s="17" t="s">
        <v>135</v>
      </c>
      <c r="BE1458" s="225">
        <f>IF(N1458="základní",J1458,0)</f>
        <v>0</v>
      </c>
      <c r="BF1458" s="225">
        <f>IF(N1458="snížená",J1458,0)</f>
        <v>0</v>
      </c>
      <c r="BG1458" s="225">
        <f>IF(N1458="zákl. přenesená",J1458,0)</f>
        <v>0</v>
      </c>
      <c r="BH1458" s="225">
        <f>IF(N1458="sníž. přenesená",J1458,0)</f>
        <v>0</v>
      </c>
      <c r="BI1458" s="225">
        <f>IF(N1458="nulová",J1458,0)</f>
        <v>0</v>
      </c>
      <c r="BJ1458" s="17" t="s">
        <v>143</v>
      </c>
      <c r="BK1458" s="225">
        <f>ROUND(I1458*H1458,2)</f>
        <v>0</v>
      </c>
      <c r="BL1458" s="17" t="s">
        <v>253</v>
      </c>
      <c r="BM1458" s="224" t="s">
        <v>1791</v>
      </c>
    </row>
    <row r="1459" s="14" customFormat="1">
      <c r="A1459" s="14"/>
      <c r="B1459" s="237"/>
      <c r="C1459" s="238"/>
      <c r="D1459" s="228" t="s">
        <v>145</v>
      </c>
      <c r="E1459" s="239" t="s">
        <v>1</v>
      </c>
      <c r="F1459" s="240" t="s">
        <v>152</v>
      </c>
      <c r="G1459" s="238"/>
      <c r="H1459" s="241">
        <v>8</v>
      </c>
      <c r="I1459" s="242"/>
      <c r="J1459" s="238"/>
      <c r="K1459" s="238"/>
      <c r="L1459" s="243"/>
      <c r="M1459" s="244"/>
      <c r="N1459" s="245"/>
      <c r="O1459" s="245"/>
      <c r="P1459" s="245"/>
      <c r="Q1459" s="245"/>
      <c r="R1459" s="245"/>
      <c r="S1459" s="245"/>
      <c r="T1459" s="246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47" t="s">
        <v>145</v>
      </c>
      <c r="AU1459" s="247" t="s">
        <v>143</v>
      </c>
      <c r="AV1459" s="14" t="s">
        <v>143</v>
      </c>
      <c r="AW1459" s="14" t="s">
        <v>30</v>
      </c>
      <c r="AX1459" s="14" t="s">
        <v>78</v>
      </c>
      <c r="AY1459" s="247" t="s">
        <v>135</v>
      </c>
    </row>
    <row r="1460" s="2" customFormat="1" ht="24.15" customHeight="1">
      <c r="A1460" s="38"/>
      <c r="B1460" s="39"/>
      <c r="C1460" s="212" t="s">
        <v>1792</v>
      </c>
      <c r="D1460" s="212" t="s">
        <v>138</v>
      </c>
      <c r="E1460" s="213" t="s">
        <v>1793</v>
      </c>
      <c r="F1460" s="214" t="s">
        <v>1794</v>
      </c>
      <c r="G1460" s="215" t="s">
        <v>162</v>
      </c>
      <c r="H1460" s="216">
        <v>4</v>
      </c>
      <c r="I1460" s="217"/>
      <c r="J1460" s="218">
        <f>ROUND(I1460*H1460,2)</f>
        <v>0</v>
      </c>
      <c r="K1460" s="219"/>
      <c r="L1460" s="44"/>
      <c r="M1460" s="220" t="s">
        <v>1</v>
      </c>
      <c r="N1460" s="221" t="s">
        <v>39</v>
      </c>
      <c r="O1460" s="91"/>
      <c r="P1460" s="222">
        <f>O1460*H1460</f>
        <v>0</v>
      </c>
      <c r="Q1460" s="222">
        <v>3.0000000000000001E-05</v>
      </c>
      <c r="R1460" s="222">
        <f>Q1460*H1460</f>
        <v>0.00012</v>
      </c>
      <c r="S1460" s="222">
        <v>0</v>
      </c>
      <c r="T1460" s="223">
        <f>S1460*H1460</f>
        <v>0</v>
      </c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R1460" s="224" t="s">
        <v>253</v>
      </c>
      <c r="AT1460" s="224" t="s">
        <v>138</v>
      </c>
      <c r="AU1460" s="224" t="s">
        <v>143</v>
      </c>
      <c r="AY1460" s="17" t="s">
        <v>135</v>
      </c>
      <c r="BE1460" s="225">
        <f>IF(N1460="základní",J1460,0)</f>
        <v>0</v>
      </c>
      <c r="BF1460" s="225">
        <f>IF(N1460="snížená",J1460,0)</f>
        <v>0</v>
      </c>
      <c r="BG1460" s="225">
        <f>IF(N1460="zákl. přenesená",J1460,0)</f>
        <v>0</v>
      </c>
      <c r="BH1460" s="225">
        <f>IF(N1460="sníž. přenesená",J1460,0)</f>
        <v>0</v>
      </c>
      <c r="BI1460" s="225">
        <f>IF(N1460="nulová",J1460,0)</f>
        <v>0</v>
      </c>
      <c r="BJ1460" s="17" t="s">
        <v>143</v>
      </c>
      <c r="BK1460" s="225">
        <f>ROUND(I1460*H1460,2)</f>
        <v>0</v>
      </c>
      <c r="BL1460" s="17" t="s">
        <v>253</v>
      </c>
      <c r="BM1460" s="224" t="s">
        <v>1795</v>
      </c>
    </row>
    <row r="1461" s="14" customFormat="1">
      <c r="A1461" s="14"/>
      <c r="B1461" s="237"/>
      <c r="C1461" s="238"/>
      <c r="D1461" s="228" t="s">
        <v>145</v>
      </c>
      <c r="E1461" s="239" t="s">
        <v>1</v>
      </c>
      <c r="F1461" s="240" t="s">
        <v>142</v>
      </c>
      <c r="G1461" s="238"/>
      <c r="H1461" s="241">
        <v>4</v>
      </c>
      <c r="I1461" s="242"/>
      <c r="J1461" s="238"/>
      <c r="K1461" s="238"/>
      <c r="L1461" s="243"/>
      <c r="M1461" s="244"/>
      <c r="N1461" s="245"/>
      <c r="O1461" s="245"/>
      <c r="P1461" s="245"/>
      <c r="Q1461" s="245"/>
      <c r="R1461" s="245"/>
      <c r="S1461" s="245"/>
      <c r="T1461" s="246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47" t="s">
        <v>145</v>
      </c>
      <c r="AU1461" s="247" t="s">
        <v>143</v>
      </c>
      <c r="AV1461" s="14" t="s">
        <v>143</v>
      </c>
      <c r="AW1461" s="14" t="s">
        <v>30</v>
      </c>
      <c r="AX1461" s="14" t="s">
        <v>78</v>
      </c>
      <c r="AY1461" s="247" t="s">
        <v>135</v>
      </c>
    </row>
    <row r="1462" s="2" customFormat="1" ht="21.75" customHeight="1">
      <c r="A1462" s="38"/>
      <c r="B1462" s="39"/>
      <c r="C1462" s="212" t="s">
        <v>1796</v>
      </c>
      <c r="D1462" s="212" t="s">
        <v>138</v>
      </c>
      <c r="E1462" s="213" t="s">
        <v>1797</v>
      </c>
      <c r="F1462" s="214" t="s">
        <v>1798</v>
      </c>
      <c r="G1462" s="215" t="s">
        <v>328</v>
      </c>
      <c r="H1462" s="216">
        <v>8</v>
      </c>
      <c r="I1462" s="217"/>
      <c r="J1462" s="218">
        <f>ROUND(I1462*H1462,2)</f>
        <v>0</v>
      </c>
      <c r="K1462" s="219"/>
      <c r="L1462" s="44"/>
      <c r="M1462" s="220" t="s">
        <v>1</v>
      </c>
      <c r="N1462" s="221" t="s">
        <v>39</v>
      </c>
      <c r="O1462" s="91"/>
      <c r="P1462" s="222">
        <f>O1462*H1462</f>
        <v>0</v>
      </c>
      <c r="Q1462" s="222">
        <v>0</v>
      </c>
      <c r="R1462" s="222">
        <f>Q1462*H1462</f>
        <v>0</v>
      </c>
      <c r="S1462" s="222">
        <v>0</v>
      </c>
      <c r="T1462" s="223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224" t="s">
        <v>253</v>
      </c>
      <c r="AT1462" s="224" t="s">
        <v>138</v>
      </c>
      <c r="AU1462" s="224" t="s">
        <v>143</v>
      </c>
      <c r="AY1462" s="17" t="s">
        <v>135</v>
      </c>
      <c r="BE1462" s="225">
        <f>IF(N1462="základní",J1462,0)</f>
        <v>0</v>
      </c>
      <c r="BF1462" s="225">
        <f>IF(N1462="snížená",J1462,0)</f>
        <v>0</v>
      </c>
      <c r="BG1462" s="225">
        <f>IF(N1462="zákl. přenesená",J1462,0)</f>
        <v>0</v>
      </c>
      <c r="BH1462" s="225">
        <f>IF(N1462="sníž. přenesená",J1462,0)</f>
        <v>0</v>
      </c>
      <c r="BI1462" s="225">
        <f>IF(N1462="nulová",J1462,0)</f>
        <v>0</v>
      </c>
      <c r="BJ1462" s="17" t="s">
        <v>143</v>
      </c>
      <c r="BK1462" s="225">
        <f>ROUND(I1462*H1462,2)</f>
        <v>0</v>
      </c>
      <c r="BL1462" s="17" t="s">
        <v>253</v>
      </c>
      <c r="BM1462" s="224" t="s">
        <v>1799</v>
      </c>
    </row>
    <row r="1463" s="14" customFormat="1">
      <c r="A1463" s="14"/>
      <c r="B1463" s="237"/>
      <c r="C1463" s="238"/>
      <c r="D1463" s="228" t="s">
        <v>145</v>
      </c>
      <c r="E1463" s="239" t="s">
        <v>1</v>
      </c>
      <c r="F1463" s="240" t="s">
        <v>152</v>
      </c>
      <c r="G1463" s="238"/>
      <c r="H1463" s="241">
        <v>8</v>
      </c>
      <c r="I1463" s="242"/>
      <c r="J1463" s="238"/>
      <c r="K1463" s="238"/>
      <c r="L1463" s="243"/>
      <c r="M1463" s="244"/>
      <c r="N1463" s="245"/>
      <c r="O1463" s="245"/>
      <c r="P1463" s="245"/>
      <c r="Q1463" s="245"/>
      <c r="R1463" s="245"/>
      <c r="S1463" s="245"/>
      <c r="T1463" s="246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47" t="s">
        <v>145</v>
      </c>
      <c r="AU1463" s="247" t="s">
        <v>143</v>
      </c>
      <c r="AV1463" s="14" t="s">
        <v>143</v>
      </c>
      <c r="AW1463" s="14" t="s">
        <v>30</v>
      </c>
      <c r="AX1463" s="14" t="s">
        <v>78</v>
      </c>
      <c r="AY1463" s="247" t="s">
        <v>135</v>
      </c>
    </row>
    <row r="1464" s="12" customFormat="1" ht="22.8" customHeight="1">
      <c r="A1464" s="12"/>
      <c r="B1464" s="196"/>
      <c r="C1464" s="197"/>
      <c r="D1464" s="198" t="s">
        <v>72</v>
      </c>
      <c r="E1464" s="210" t="s">
        <v>1800</v>
      </c>
      <c r="F1464" s="210" t="s">
        <v>1801</v>
      </c>
      <c r="G1464" s="197"/>
      <c r="H1464" s="197"/>
      <c r="I1464" s="200"/>
      <c r="J1464" s="211">
        <f>BK1464</f>
        <v>0</v>
      </c>
      <c r="K1464" s="197"/>
      <c r="L1464" s="202"/>
      <c r="M1464" s="203"/>
      <c r="N1464" s="204"/>
      <c r="O1464" s="204"/>
      <c r="P1464" s="205">
        <f>SUM(P1465:P1699)</f>
        <v>0</v>
      </c>
      <c r="Q1464" s="204"/>
      <c r="R1464" s="205">
        <f>SUM(R1465:R1699)</f>
        <v>0.24279381999999999</v>
      </c>
      <c r="S1464" s="204"/>
      <c r="T1464" s="206">
        <f>SUM(T1465:T1699)</f>
        <v>0.078008080000000007</v>
      </c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R1464" s="207" t="s">
        <v>143</v>
      </c>
      <c r="AT1464" s="208" t="s">
        <v>72</v>
      </c>
      <c r="AU1464" s="208" t="s">
        <v>78</v>
      </c>
      <c r="AY1464" s="207" t="s">
        <v>135</v>
      </c>
      <c r="BK1464" s="209">
        <f>SUM(BK1465:BK1699)</f>
        <v>0</v>
      </c>
    </row>
    <row r="1465" s="2" customFormat="1" ht="24.15" customHeight="1">
      <c r="A1465" s="38"/>
      <c r="B1465" s="39"/>
      <c r="C1465" s="212" t="s">
        <v>1802</v>
      </c>
      <c r="D1465" s="212" t="s">
        <v>138</v>
      </c>
      <c r="E1465" s="213" t="s">
        <v>1803</v>
      </c>
      <c r="F1465" s="214" t="s">
        <v>1804</v>
      </c>
      <c r="G1465" s="215" t="s">
        <v>162</v>
      </c>
      <c r="H1465" s="216">
        <v>165.505</v>
      </c>
      <c r="I1465" s="217"/>
      <c r="J1465" s="218">
        <f>ROUND(I1465*H1465,2)</f>
        <v>0</v>
      </c>
      <c r="K1465" s="219"/>
      <c r="L1465" s="44"/>
      <c r="M1465" s="220" t="s">
        <v>1</v>
      </c>
      <c r="N1465" s="221" t="s">
        <v>39</v>
      </c>
      <c r="O1465" s="91"/>
      <c r="P1465" s="222">
        <f>O1465*H1465</f>
        <v>0</v>
      </c>
      <c r="Q1465" s="222">
        <v>0</v>
      </c>
      <c r="R1465" s="222">
        <f>Q1465*H1465</f>
        <v>0</v>
      </c>
      <c r="S1465" s="222">
        <v>0</v>
      </c>
      <c r="T1465" s="223">
        <f>S1465*H1465</f>
        <v>0</v>
      </c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R1465" s="224" t="s">
        <v>253</v>
      </c>
      <c r="AT1465" s="224" t="s">
        <v>138</v>
      </c>
      <c r="AU1465" s="224" t="s">
        <v>143</v>
      </c>
      <c r="AY1465" s="17" t="s">
        <v>135</v>
      </c>
      <c r="BE1465" s="225">
        <f>IF(N1465="základní",J1465,0)</f>
        <v>0</v>
      </c>
      <c r="BF1465" s="225">
        <f>IF(N1465="snížená",J1465,0)</f>
        <v>0</v>
      </c>
      <c r="BG1465" s="225">
        <f>IF(N1465="zákl. přenesená",J1465,0)</f>
        <v>0</v>
      </c>
      <c r="BH1465" s="225">
        <f>IF(N1465="sníž. přenesená",J1465,0)</f>
        <v>0</v>
      </c>
      <c r="BI1465" s="225">
        <f>IF(N1465="nulová",J1465,0)</f>
        <v>0</v>
      </c>
      <c r="BJ1465" s="17" t="s">
        <v>143</v>
      </c>
      <c r="BK1465" s="225">
        <f>ROUND(I1465*H1465,2)</f>
        <v>0</v>
      </c>
      <c r="BL1465" s="17" t="s">
        <v>253</v>
      </c>
      <c r="BM1465" s="224" t="s">
        <v>1805</v>
      </c>
    </row>
    <row r="1466" s="13" customFormat="1">
      <c r="A1466" s="13"/>
      <c r="B1466" s="226"/>
      <c r="C1466" s="227"/>
      <c r="D1466" s="228" t="s">
        <v>145</v>
      </c>
      <c r="E1466" s="229" t="s">
        <v>1</v>
      </c>
      <c r="F1466" s="230" t="s">
        <v>1806</v>
      </c>
      <c r="G1466" s="227"/>
      <c r="H1466" s="229" t="s">
        <v>1</v>
      </c>
      <c r="I1466" s="231"/>
      <c r="J1466" s="227"/>
      <c r="K1466" s="227"/>
      <c r="L1466" s="232"/>
      <c r="M1466" s="233"/>
      <c r="N1466" s="234"/>
      <c r="O1466" s="234"/>
      <c r="P1466" s="234"/>
      <c r="Q1466" s="234"/>
      <c r="R1466" s="234"/>
      <c r="S1466" s="234"/>
      <c r="T1466" s="235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36" t="s">
        <v>145</v>
      </c>
      <c r="AU1466" s="236" t="s">
        <v>143</v>
      </c>
      <c r="AV1466" s="13" t="s">
        <v>78</v>
      </c>
      <c r="AW1466" s="13" t="s">
        <v>30</v>
      </c>
      <c r="AX1466" s="13" t="s">
        <v>73</v>
      </c>
      <c r="AY1466" s="236" t="s">
        <v>135</v>
      </c>
    </row>
    <row r="1467" s="13" customFormat="1">
      <c r="A1467" s="13"/>
      <c r="B1467" s="226"/>
      <c r="C1467" s="227"/>
      <c r="D1467" s="228" t="s">
        <v>145</v>
      </c>
      <c r="E1467" s="229" t="s">
        <v>1</v>
      </c>
      <c r="F1467" s="230" t="s">
        <v>183</v>
      </c>
      <c r="G1467" s="227"/>
      <c r="H1467" s="229" t="s">
        <v>1</v>
      </c>
      <c r="I1467" s="231"/>
      <c r="J1467" s="227"/>
      <c r="K1467" s="227"/>
      <c r="L1467" s="232"/>
      <c r="M1467" s="233"/>
      <c r="N1467" s="234"/>
      <c r="O1467" s="234"/>
      <c r="P1467" s="234"/>
      <c r="Q1467" s="234"/>
      <c r="R1467" s="234"/>
      <c r="S1467" s="234"/>
      <c r="T1467" s="235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6" t="s">
        <v>145</v>
      </c>
      <c r="AU1467" s="236" t="s">
        <v>143</v>
      </c>
      <c r="AV1467" s="13" t="s">
        <v>78</v>
      </c>
      <c r="AW1467" s="13" t="s">
        <v>30</v>
      </c>
      <c r="AX1467" s="13" t="s">
        <v>73</v>
      </c>
      <c r="AY1467" s="236" t="s">
        <v>135</v>
      </c>
    </row>
    <row r="1468" s="14" customFormat="1">
      <c r="A1468" s="14"/>
      <c r="B1468" s="237"/>
      <c r="C1468" s="238"/>
      <c r="D1468" s="228" t="s">
        <v>145</v>
      </c>
      <c r="E1468" s="239" t="s">
        <v>1</v>
      </c>
      <c r="F1468" s="240" t="s">
        <v>184</v>
      </c>
      <c r="G1468" s="238"/>
      <c r="H1468" s="241">
        <v>7.1059999999999999</v>
      </c>
      <c r="I1468" s="242"/>
      <c r="J1468" s="238"/>
      <c r="K1468" s="238"/>
      <c r="L1468" s="243"/>
      <c r="M1468" s="244"/>
      <c r="N1468" s="245"/>
      <c r="O1468" s="245"/>
      <c r="P1468" s="245"/>
      <c r="Q1468" s="245"/>
      <c r="R1468" s="245"/>
      <c r="S1468" s="245"/>
      <c r="T1468" s="246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47" t="s">
        <v>145</v>
      </c>
      <c r="AU1468" s="247" t="s">
        <v>143</v>
      </c>
      <c r="AV1468" s="14" t="s">
        <v>143</v>
      </c>
      <c r="AW1468" s="14" t="s">
        <v>30</v>
      </c>
      <c r="AX1468" s="14" t="s">
        <v>73</v>
      </c>
      <c r="AY1468" s="247" t="s">
        <v>135</v>
      </c>
    </row>
    <row r="1469" s="13" customFormat="1">
      <c r="A1469" s="13"/>
      <c r="B1469" s="226"/>
      <c r="C1469" s="227"/>
      <c r="D1469" s="228" t="s">
        <v>145</v>
      </c>
      <c r="E1469" s="229" t="s">
        <v>1</v>
      </c>
      <c r="F1469" s="230" t="s">
        <v>185</v>
      </c>
      <c r="G1469" s="227"/>
      <c r="H1469" s="229" t="s">
        <v>1</v>
      </c>
      <c r="I1469" s="231"/>
      <c r="J1469" s="227"/>
      <c r="K1469" s="227"/>
      <c r="L1469" s="232"/>
      <c r="M1469" s="233"/>
      <c r="N1469" s="234"/>
      <c r="O1469" s="234"/>
      <c r="P1469" s="234"/>
      <c r="Q1469" s="234"/>
      <c r="R1469" s="234"/>
      <c r="S1469" s="234"/>
      <c r="T1469" s="235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36" t="s">
        <v>145</v>
      </c>
      <c r="AU1469" s="236" t="s">
        <v>143</v>
      </c>
      <c r="AV1469" s="13" t="s">
        <v>78</v>
      </c>
      <c r="AW1469" s="13" t="s">
        <v>30</v>
      </c>
      <c r="AX1469" s="13" t="s">
        <v>73</v>
      </c>
      <c r="AY1469" s="236" t="s">
        <v>135</v>
      </c>
    </row>
    <row r="1470" s="14" customFormat="1">
      <c r="A1470" s="14"/>
      <c r="B1470" s="237"/>
      <c r="C1470" s="238"/>
      <c r="D1470" s="228" t="s">
        <v>145</v>
      </c>
      <c r="E1470" s="239" t="s">
        <v>1</v>
      </c>
      <c r="F1470" s="240" t="s">
        <v>186</v>
      </c>
      <c r="G1470" s="238"/>
      <c r="H1470" s="241">
        <v>0.96999999999999997</v>
      </c>
      <c r="I1470" s="242"/>
      <c r="J1470" s="238"/>
      <c r="K1470" s="238"/>
      <c r="L1470" s="243"/>
      <c r="M1470" s="244"/>
      <c r="N1470" s="245"/>
      <c r="O1470" s="245"/>
      <c r="P1470" s="245"/>
      <c r="Q1470" s="245"/>
      <c r="R1470" s="245"/>
      <c r="S1470" s="245"/>
      <c r="T1470" s="246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47" t="s">
        <v>145</v>
      </c>
      <c r="AU1470" s="247" t="s">
        <v>143</v>
      </c>
      <c r="AV1470" s="14" t="s">
        <v>143</v>
      </c>
      <c r="AW1470" s="14" t="s">
        <v>30</v>
      </c>
      <c r="AX1470" s="14" t="s">
        <v>73</v>
      </c>
      <c r="AY1470" s="247" t="s">
        <v>135</v>
      </c>
    </row>
    <row r="1471" s="13" customFormat="1">
      <c r="A1471" s="13"/>
      <c r="B1471" s="226"/>
      <c r="C1471" s="227"/>
      <c r="D1471" s="228" t="s">
        <v>145</v>
      </c>
      <c r="E1471" s="229" t="s">
        <v>1</v>
      </c>
      <c r="F1471" s="230" t="s">
        <v>187</v>
      </c>
      <c r="G1471" s="227"/>
      <c r="H1471" s="229" t="s">
        <v>1</v>
      </c>
      <c r="I1471" s="231"/>
      <c r="J1471" s="227"/>
      <c r="K1471" s="227"/>
      <c r="L1471" s="232"/>
      <c r="M1471" s="233"/>
      <c r="N1471" s="234"/>
      <c r="O1471" s="234"/>
      <c r="P1471" s="234"/>
      <c r="Q1471" s="234"/>
      <c r="R1471" s="234"/>
      <c r="S1471" s="234"/>
      <c r="T1471" s="235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36" t="s">
        <v>145</v>
      </c>
      <c r="AU1471" s="236" t="s">
        <v>143</v>
      </c>
      <c r="AV1471" s="13" t="s">
        <v>78</v>
      </c>
      <c r="AW1471" s="13" t="s">
        <v>30</v>
      </c>
      <c r="AX1471" s="13" t="s">
        <v>73</v>
      </c>
      <c r="AY1471" s="236" t="s">
        <v>135</v>
      </c>
    </row>
    <row r="1472" s="14" customFormat="1">
      <c r="A1472" s="14"/>
      <c r="B1472" s="237"/>
      <c r="C1472" s="238"/>
      <c r="D1472" s="228" t="s">
        <v>145</v>
      </c>
      <c r="E1472" s="239" t="s">
        <v>1</v>
      </c>
      <c r="F1472" s="240" t="s">
        <v>188</v>
      </c>
      <c r="G1472" s="238"/>
      <c r="H1472" s="241">
        <v>2.4510000000000001</v>
      </c>
      <c r="I1472" s="242"/>
      <c r="J1472" s="238"/>
      <c r="K1472" s="238"/>
      <c r="L1472" s="243"/>
      <c r="M1472" s="244"/>
      <c r="N1472" s="245"/>
      <c r="O1472" s="245"/>
      <c r="P1472" s="245"/>
      <c r="Q1472" s="245"/>
      <c r="R1472" s="245"/>
      <c r="S1472" s="245"/>
      <c r="T1472" s="246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47" t="s">
        <v>145</v>
      </c>
      <c r="AU1472" s="247" t="s">
        <v>143</v>
      </c>
      <c r="AV1472" s="14" t="s">
        <v>143</v>
      </c>
      <c r="AW1472" s="14" t="s">
        <v>30</v>
      </c>
      <c r="AX1472" s="14" t="s">
        <v>73</v>
      </c>
      <c r="AY1472" s="247" t="s">
        <v>135</v>
      </c>
    </row>
    <row r="1473" s="13" customFormat="1">
      <c r="A1473" s="13"/>
      <c r="B1473" s="226"/>
      <c r="C1473" s="227"/>
      <c r="D1473" s="228" t="s">
        <v>145</v>
      </c>
      <c r="E1473" s="229" t="s">
        <v>1</v>
      </c>
      <c r="F1473" s="230" t="s">
        <v>189</v>
      </c>
      <c r="G1473" s="227"/>
      <c r="H1473" s="229" t="s">
        <v>1</v>
      </c>
      <c r="I1473" s="231"/>
      <c r="J1473" s="227"/>
      <c r="K1473" s="227"/>
      <c r="L1473" s="232"/>
      <c r="M1473" s="233"/>
      <c r="N1473" s="234"/>
      <c r="O1473" s="234"/>
      <c r="P1473" s="234"/>
      <c r="Q1473" s="234"/>
      <c r="R1473" s="234"/>
      <c r="S1473" s="234"/>
      <c r="T1473" s="235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6" t="s">
        <v>145</v>
      </c>
      <c r="AU1473" s="236" t="s">
        <v>143</v>
      </c>
      <c r="AV1473" s="13" t="s">
        <v>78</v>
      </c>
      <c r="AW1473" s="13" t="s">
        <v>30</v>
      </c>
      <c r="AX1473" s="13" t="s">
        <v>73</v>
      </c>
      <c r="AY1473" s="236" t="s">
        <v>135</v>
      </c>
    </row>
    <row r="1474" s="14" customFormat="1">
      <c r="A1474" s="14"/>
      <c r="B1474" s="237"/>
      <c r="C1474" s="238"/>
      <c r="D1474" s="228" t="s">
        <v>145</v>
      </c>
      <c r="E1474" s="239" t="s">
        <v>1</v>
      </c>
      <c r="F1474" s="240" t="s">
        <v>190</v>
      </c>
      <c r="G1474" s="238"/>
      <c r="H1474" s="241">
        <v>5.1399999999999997</v>
      </c>
      <c r="I1474" s="242"/>
      <c r="J1474" s="238"/>
      <c r="K1474" s="238"/>
      <c r="L1474" s="243"/>
      <c r="M1474" s="244"/>
      <c r="N1474" s="245"/>
      <c r="O1474" s="245"/>
      <c r="P1474" s="245"/>
      <c r="Q1474" s="245"/>
      <c r="R1474" s="245"/>
      <c r="S1474" s="245"/>
      <c r="T1474" s="246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47" t="s">
        <v>145</v>
      </c>
      <c r="AU1474" s="247" t="s">
        <v>143</v>
      </c>
      <c r="AV1474" s="14" t="s">
        <v>143</v>
      </c>
      <c r="AW1474" s="14" t="s">
        <v>30</v>
      </c>
      <c r="AX1474" s="14" t="s">
        <v>73</v>
      </c>
      <c r="AY1474" s="247" t="s">
        <v>135</v>
      </c>
    </row>
    <row r="1475" s="13" customFormat="1">
      <c r="A1475" s="13"/>
      <c r="B1475" s="226"/>
      <c r="C1475" s="227"/>
      <c r="D1475" s="228" t="s">
        <v>145</v>
      </c>
      <c r="E1475" s="229" t="s">
        <v>1</v>
      </c>
      <c r="F1475" s="230" t="s">
        <v>191</v>
      </c>
      <c r="G1475" s="227"/>
      <c r="H1475" s="229" t="s">
        <v>1</v>
      </c>
      <c r="I1475" s="231"/>
      <c r="J1475" s="227"/>
      <c r="K1475" s="227"/>
      <c r="L1475" s="232"/>
      <c r="M1475" s="233"/>
      <c r="N1475" s="234"/>
      <c r="O1475" s="234"/>
      <c r="P1475" s="234"/>
      <c r="Q1475" s="234"/>
      <c r="R1475" s="234"/>
      <c r="S1475" s="234"/>
      <c r="T1475" s="235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6" t="s">
        <v>145</v>
      </c>
      <c r="AU1475" s="236" t="s">
        <v>143</v>
      </c>
      <c r="AV1475" s="13" t="s">
        <v>78</v>
      </c>
      <c r="AW1475" s="13" t="s">
        <v>30</v>
      </c>
      <c r="AX1475" s="13" t="s">
        <v>73</v>
      </c>
      <c r="AY1475" s="236" t="s">
        <v>135</v>
      </c>
    </row>
    <row r="1476" s="14" customFormat="1">
      <c r="A1476" s="14"/>
      <c r="B1476" s="237"/>
      <c r="C1476" s="238"/>
      <c r="D1476" s="228" t="s">
        <v>145</v>
      </c>
      <c r="E1476" s="239" t="s">
        <v>1</v>
      </c>
      <c r="F1476" s="240" t="s">
        <v>192</v>
      </c>
      <c r="G1476" s="238"/>
      <c r="H1476" s="241">
        <v>10.348000000000001</v>
      </c>
      <c r="I1476" s="242"/>
      <c r="J1476" s="238"/>
      <c r="K1476" s="238"/>
      <c r="L1476" s="243"/>
      <c r="M1476" s="244"/>
      <c r="N1476" s="245"/>
      <c r="O1476" s="245"/>
      <c r="P1476" s="245"/>
      <c r="Q1476" s="245"/>
      <c r="R1476" s="245"/>
      <c r="S1476" s="245"/>
      <c r="T1476" s="246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47" t="s">
        <v>145</v>
      </c>
      <c r="AU1476" s="247" t="s">
        <v>143</v>
      </c>
      <c r="AV1476" s="14" t="s">
        <v>143</v>
      </c>
      <c r="AW1476" s="14" t="s">
        <v>30</v>
      </c>
      <c r="AX1476" s="14" t="s">
        <v>73</v>
      </c>
      <c r="AY1476" s="247" t="s">
        <v>135</v>
      </c>
    </row>
    <row r="1477" s="13" customFormat="1">
      <c r="A1477" s="13"/>
      <c r="B1477" s="226"/>
      <c r="C1477" s="227"/>
      <c r="D1477" s="228" t="s">
        <v>145</v>
      </c>
      <c r="E1477" s="229" t="s">
        <v>1</v>
      </c>
      <c r="F1477" s="230" t="s">
        <v>193</v>
      </c>
      <c r="G1477" s="227"/>
      <c r="H1477" s="229" t="s">
        <v>1</v>
      </c>
      <c r="I1477" s="231"/>
      <c r="J1477" s="227"/>
      <c r="K1477" s="227"/>
      <c r="L1477" s="232"/>
      <c r="M1477" s="233"/>
      <c r="N1477" s="234"/>
      <c r="O1477" s="234"/>
      <c r="P1477" s="234"/>
      <c r="Q1477" s="234"/>
      <c r="R1477" s="234"/>
      <c r="S1477" s="234"/>
      <c r="T1477" s="235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6" t="s">
        <v>145</v>
      </c>
      <c r="AU1477" s="236" t="s">
        <v>143</v>
      </c>
      <c r="AV1477" s="13" t="s">
        <v>78</v>
      </c>
      <c r="AW1477" s="13" t="s">
        <v>30</v>
      </c>
      <c r="AX1477" s="13" t="s">
        <v>73</v>
      </c>
      <c r="AY1477" s="236" t="s">
        <v>135</v>
      </c>
    </row>
    <row r="1478" s="14" customFormat="1">
      <c r="A1478" s="14"/>
      <c r="B1478" s="237"/>
      <c r="C1478" s="238"/>
      <c r="D1478" s="228" t="s">
        <v>145</v>
      </c>
      <c r="E1478" s="239" t="s">
        <v>1</v>
      </c>
      <c r="F1478" s="240" t="s">
        <v>194</v>
      </c>
      <c r="G1478" s="238"/>
      <c r="H1478" s="241">
        <v>16.510999999999999</v>
      </c>
      <c r="I1478" s="242"/>
      <c r="J1478" s="238"/>
      <c r="K1478" s="238"/>
      <c r="L1478" s="243"/>
      <c r="M1478" s="244"/>
      <c r="N1478" s="245"/>
      <c r="O1478" s="245"/>
      <c r="P1478" s="245"/>
      <c r="Q1478" s="245"/>
      <c r="R1478" s="245"/>
      <c r="S1478" s="245"/>
      <c r="T1478" s="246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47" t="s">
        <v>145</v>
      </c>
      <c r="AU1478" s="247" t="s">
        <v>143</v>
      </c>
      <c r="AV1478" s="14" t="s">
        <v>143</v>
      </c>
      <c r="AW1478" s="14" t="s">
        <v>30</v>
      </c>
      <c r="AX1478" s="14" t="s">
        <v>73</v>
      </c>
      <c r="AY1478" s="247" t="s">
        <v>135</v>
      </c>
    </row>
    <row r="1479" s="13" customFormat="1">
      <c r="A1479" s="13"/>
      <c r="B1479" s="226"/>
      <c r="C1479" s="227"/>
      <c r="D1479" s="228" t="s">
        <v>145</v>
      </c>
      <c r="E1479" s="229" t="s">
        <v>1</v>
      </c>
      <c r="F1479" s="230" t="s">
        <v>1807</v>
      </c>
      <c r="G1479" s="227"/>
      <c r="H1479" s="229" t="s">
        <v>1</v>
      </c>
      <c r="I1479" s="231"/>
      <c r="J1479" s="227"/>
      <c r="K1479" s="227"/>
      <c r="L1479" s="232"/>
      <c r="M1479" s="233"/>
      <c r="N1479" s="234"/>
      <c r="O1479" s="234"/>
      <c r="P1479" s="234"/>
      <c r="Q1479" s="234"/>
      <c r="R1479" s="234"/>
      <c r="S1479" s="234"/>
      <c r="T1479" s="235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36" t="s">
        <v>145</v>
      </c>
      <c r="AU1479" s="236" t="s">
        <v>143</v>
      </c>
      <c r="AV1479" s="13" t="s">
        <v>78</v>
      </c>
      <c r="AW1479" s="13" t="s">
        <v>30</v>
      </c>
      <c r="AX1479" s="13" t="s">
        <v>73</v>
      </c>
      <c r="AY1479" s="236" t="s">
        <v>135</v>
      </c>
    </row>
    <row r="1480" s="13" customFormat="1">
      <c r="A1480" s="13"/>
      <c r="B1480" s="226"/>
      <c r="C1480" s="227"/>
      <c r="D1480" s="228" t="s">
        <v>145</v>
      </c>
      <c r="E1480" s="229" t="s">
        <v>1</v>
      </c>
      <c r="F1480" s="230" t="s">
        <v>183</v>
      </c>
      <c r="G1480" s="227"/>
      <c r="H1480" s="229" t="s">
        <v>1</v>
      </c>
      <c r="I1480" s="231"/>
      <c r="J1480" s="227"/>
      <c r="K1480" s="227"/>
      <c r="L1480" s="232"/>
      <c r="M1480" s="233"/>
      <c r="N1480" s="234"/>
      <c r="O1480" s="234"/>
      <c r="P1480" s="234"/>
      <c r="Q1480" s="234"/>
      <c r="R1480" s="234"/>
      <c r="S1480" s="234"/>
      <c r="T1480" s="235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36" t="s">
        <v>145</v>
      </c>
      <c r="AU1480" s="236" t="s">
        <v>143</v>
      </c>
      <c r="AV1480" s="13" t="s">
        <v>78</v>
      </c>
      <c r="AW1480" s="13" t="s">
        <v>30</v>
      </c>
      <c r="AX1480" s="13" t="s">
        <v>73</v>
      </c>
      <c r="AY1480" s="236" t="s">
        <v>135</v>
      </c>
    </row>
    <row r="1481" s="14" customFormat="1">
      <c r="A1481" s="14"/>
      <c r="B1481" s="237"/>
      <c r="C1481" s="238"/>
      <c r="D1481" s="228" t="s">
        <v>145</v>
      </c>
      <c r="E1481" s="239" t="s">
        <v>1</v>
      </c>
      <c r="F1481" s="240" t="s">
        <v>223</v>
      </c>
      <c r="G1481" s="238"/>
      <c r="H1481" s="241">
        <v>29.481000000000002</v>
      </c>
      <c r="I1481" s="242"/>
      <c r="J1481" s="238"/>
      <c r="K1481" s="238"/>
      <c r="L1481" s="243"/>
      <c r="M1481" s="244"/>
      <c r="N1481" s="245"/>
      <c r="O1481" s="245"/>
      <c r="P1481" s="245"/>
      <c r="Q1481" s="245"/>
      <c r="R1481" s="245"/>
      <c r="S1481" s="245"/>
      <c r="T1481" s="246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47" t="s">
        <v>145</v>
      </c>
      <c r="AU1481" s="247" t="s">
        <v>143</v>
      </c>
      <c r="AV1481" s="14" t="s">
        <v>143</v>
      </c>
      <c r="AW1481" s="14" t="s">
        <v>30</v>
      </c>
      <c r="AX1481" s="14" t="s">
        <v>73</v>
      </c>
      <c r="AY1481" s="247" t="s">
        <v>135</v>
      </c>
    </row>
    <row r="1482" s="13" customFormat="1">
      <c r="A1482" s="13"/>
      <c r="B1482" s="226"/>
      <c r="C1482" s="227"/>
      <c r="D1482" s="228" t="s">
        <v>145</v>
      </c>
      <c r="E1482" s="229" t="s">
        <v>1</v>
      </c>
      <c r="F1482" s="230" t="s">
        <v>224</v>
      </c>
      <c r="G1482" s="227"/>
      <c r="H1482" s="229" t="s">
        <v>1</v>
      </c>
      <c r="I1482" s="231"/>
      <c r="J1482" s="227"/>
      <c r="K1482" s="227"/>
      <c r="L1482" s="232"/>
      <c r="M1482" s="233"/>
      <c r="N1482" s="234"/>
      <c r="O1482" s="234"/>
      <c r="P1482" s="234"/>
      <c r="Q1482" s="234"/>
      <c r="R1482" s="234"/>
      <c r="S1482" s="234"/>
      <c r="T1482" s="235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6" t="s">
        <v>145</v>
      </c>
      <c r="AU1482" s="236" t="s">
        <v>143</v>
      </c>
      <c r="AV1482" s="13" t="s">
        <v>78</v>
      </c>
      <c r="AW1482" s="13" t="s">
        <v>30</v>
      </c>
      <c r="AX1482" s="13" t="s">
        <v>73</v>
      </c>
      <c r="AY1482" s="236" t="s">
        <v>135</v>
      </c>
    </row>
    <row r="1483" s="14" customFormat="1">
      <c r="A1483" s="14"/>
      <c r="B1483" s="237"/>
      <c r="C1483" s="238"/>
      <c r="D1483" s="228" t="s">
        <v>145</v>
      </c>
      <c r="E1483" s="239" t="s">
        <v>1</v>
      </c>
      <c r="F1483" s="240" t="s">
        <v>225</v>
      </c>
      <c r="G1483" s="238"/>
      <c r="H1483" s="241">
        <v>8.3409999999999993</v>
      </c>
      <c r="I1483" s="242"/>
      <c r="J1483" s="238"/>
      <c r="K1483" s="238"/>
      <c r="L1483" s="243"/>
      <c r="M1483" s="244"/>
      <c r="N1483" s="245"/>
      <c r="O1483" s="245"/>
      <c r="P1483" s="245"/>
      <c r="Q1483" s="245"/>
      <c r="R1483" s="245"/>
      <c r="S1483" s="245"/>
      <c r="T1483" s="246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47" t="s">
        <v>145</v>
      </c>
      <c r="AU1483" s="247" t="s">
        <v>143</v>
      </c>
      <c r="AV1483" s="14" t="s">
        <v>143</v>
      </c>
      <c r="AW1483" s="14" t="s">
        <v>30</v>
      </c>
      <c r="AX1483" s="14" t="s">
        <v>73</v>
      </c>
      <c r="AY1483" s="247" t="s">
        <v>135</v>
      </c>
    </row>
    <row r="1484" s="13" customFormat="1">
      <c r="A1484" s="13"/>
      <c r="B1484" s="226"/>
      <c r="C1484" s="227"/>
      <c r="D1484" s="228" t="s">
        <v>145</v>
      </c>
      <c r="E1484" s="229" t="s">
        <v>1</v>
      </c>
      <c r="F1484" s="230" t="s">
        <v>187</v>
      </c>
      <c r="G1484" s="227"/>
      <c r="H1484" s="229" t="s">
        <v>1</v>
      </c>
      <c r="I1484" s="231"/>
      <c r="J1484" s="227"/>
      <c r="K1484" s="227"/>
      <c r="L1484" s="232"/>
      <c r="M1484" s="233"/>
      <c r="N1484" s="234"/>
      <c r="O1484" s="234"/>
      <c r="P1484" s="234"/>
      <c r="Q1484" s="234"/>
      <c r="R1484" s="234"/>
      <c r="S1484" s="234"/>
      <c r="T1484" s="235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6" t="s">
        <v>145</v>
      </c>
      <c r="AU1484" s="236" t="s">
        <v>143</v>
      </c>
      <c r="AV1484" s="13" t="s">
        <v>78</v>
      </c>
      <c r="AW1484" s="13" t="s">
        <v>30</v>
      </c>
      <c r="AX1484" s="13" t="s">
        <v>73</v>
      </c>
      <c r="AY1484" s="236" t="s">
        <v>135</v>
      </c>
    </row>
    <row r="1485" s="14" customFormat="1">
      <c r="A1485" s="14"/>
      <c r="B1485" s="237"/>
      <c r="C1485" s="238"/>
      <c r="D1485" s="228" t="s">
        <v>145</v>
      </c>
      <c r="E1485" s="239" t="s">
        <v>1</v>
      </c>
      <c r="F1485" s="240" t="s">
        <v>226</v>
      </c>
      <c r="G1485" s="238"/>
      <c r="H1485" s="241">
        <v>14.207000000000001</v>
      </c>
      <c r="I1485" s="242"/>
      <c r="J1485" s="238"/>
      <c r="K1485" s="238"/>
      <c r="L1485" s="243"/>
      <c r="M1485" s="244"/>
      <c r="N1485" s="245"/>
      <c r="O1485" s="245"/>
      <c r="P1485" s="245"/>
      <c r="Q1485" s="245"/>
      <c r="R1485" s="245"/>
      <c r="S1485" s="245"/>
      <c r="T1485" s="246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47" t="s">
        <v>145</v>
      </c>
      <c r="AU1485" s="247" t="s">
        <v>143</v>
      </c>
      <c r="AV1485" s="14" t="s">
        <v>143</v>
      </c>
      <c r="AW1485" s="14" t="s">
        <v>30</v>
      </c>
      <c r="AX1485" s="14" t="s">
        <v>73</v>
      </c>
      <c r="AY1485" s="247" t="s">
        <v>135</v>
      </c>
    </row>
    <row r="1486" s="13" customFormat="1">
      <c r="A1486" s="13"/>
      <c r="B1486" s="226"/>
      <c r="C1486" s="227"/>
      <c r="D1486" s="228" t="s">
        <v>145</v>
      </c>
      <c r="E1486" s="229" t="s">
        <v>1</v>
      </c>
      <c r="F1486" s="230" t="s">
        <v>189</v>
      </c>
      <c r="G1486" s="227"/>
      <c r="H1486" s="229" t="s">
        <v>1</v>
      </c>
      <c r="I1486" s="231"/>
      <c r="J1486" s="227"/>
      <c r="K1486" s="227"/>
      <c r="L1486" s="232"/>
      <c r="M1486" s="233"/>
      <c r="N1486" s="234"/>
      <c r="O1486" s="234"/>
      <c r="P1486" s="234"/>
      <c r="Q1486" s="234"/>
      <c r="R1486" s="234"/>
      <c r="S1486" s="234"/>
      <c r="T1486" s="235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6" t="s">
        <v>145</v>
      </c>
      <c r="AU1486" s="236" t="s">
        <v>143</v>
      </c>
      <c r="AV1486" s="13" t="s">
        <v>78</v>
      </c>
      <c r="AW1486" s="13" t="s">
        <v>30</v>
      </c>
      <c r="AX1486" s="13" t="s">
        <v>73</v>
      </c>
      <c r="AY1486" s="236" t="s">
        <v>135</v>
      </c>
    </row>
    <row r="1487" s="14" customFormat="1">
      <c r="A1487" s="14"/>
      <c r="B1487" s="237"/>
      <c r="C1487" s="238"/>
      <c r="D1487" s="228" t="s">
        <v>145</v>
      </c>
      <c r="E1487" s="239" t="s">
        <v>1</v>
      </c>
      <c r="F1487" s="240" t="s">
        <v>227</v>
      </c>
      <c r="G1487" s="238"/>
      <c r="H1487" s="241">
        <v>21.856000000000002</v>
      </c>
      <c r="I1487" s="242"/>
      <c r="J1487" s="238"/>
      <c r="K1487" s="238"/>
      <c r="L1487" s="243"/>
      <c r="M1487" s="244"/>
      <c r="N1487" s="245"/>
      <c r="O1487" s="245"/>
      <c r="P1487" s="245"/>
      <c r="Q1487" s="245"/>
      <c r="R1487" s="245"/>
      <c r="S1487" s="245"/>
      <c r="T1487" s="246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47" t="s">
        <v>145</v>
      </c>
      <c r="AU1487" s="247" t="s">
        <v>143</v>
      </c>
      <c r="AV1487" s="14" t="s">
        <v>143</v>
      </c>
      <c r="AW1487" s="14" t="s">
        <v>30</v>
      </c>
      <c r="AX1487" s="14" t="s">
        <v>73</v>
      </c>
      <c r="AY1487" s="247" t="s">
        <v>135</v>
      </c>
    </row>
    <row r="1488" s="13" customFormat="1">
      <c r="A1488" s="13"/>
      <c r="B1488" s="226"/>
      <c r="C1488" s="227"/>
      <c r="D1488" s="228" t="s">
        <v>145</v>
      </c>
      <c r="E1488" s="229" t="s">
        <v>1</v>
      </c>
      <c r="F1488" s="230" t="s">
        <v>191</v>
      </c>
      <c r="G1488" s="227"/>
      <c r="H1488" s="229" t="s">
        <v>1</v>
      </c>
      <c r="I1488" s="231"/>
      <c r="J1488" s="227"/>
      <c r="K1488" s="227"/>
      <c r="L1488" s="232"/>
      <c r="M1488" s="233"/>
      <c r="N1488" s="234"/>
      <c r="O1488" s="234"/>
      <c r="P1488" s="234"/>
      <c r="Q1488" s="234"/>
      <c r="R1488" s="234"/>
      <c r="S1488" s="234"/>
      <c r="T1488" s="235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6" t="s">
        <v>145</v>
      </c>
      <c r="AU1488" s="236" t="s">
        <v>143</v>
      </c>
      <c r="AV1488" s="13" t="s">
        <v>78</v>
      </c>
      <c r="AW1488" s="13" t="s">
        <v>30</v>
      </c>
      <c r="AX1488" s="13" t="s">
        <v>73</v>
      </c>
      <c r="AY1488" s="236" t="s">
        <v>135</v>
      </c>
    </row>
    <row r="1489" s="14" customFormat="1">
      <c r="A1489" s="14"/>
      <c r="B1489" s="237"/>
      <c r="C1489" s="238"/>
      <c r="D1489" s="228" t="s">
        <v>145</v>
      </c>
      <c r="E1489" s="239" t="s">
        <v>1</v>
      </c>
      <c r="F1489" s="240" t="s">
        <v>228</v>
      </c>
      <c r="G1489" s="238"/>
      <c r="H1489" s="241">
        <v>30.102</v>
      </c>
      <c r="I1489" s="242"/>
      <c r="J1489" s="238"/>
      <c r="K1489" s="238"/>
      <c r="L1489" s="243"/>
      <c r="M1489" s="244"/>
      <c r="N1489" s="245"/>
      <c r="O1489" s="245"/>
      <c r="P1489" s="245"/>
      <c r="Q1489" s="245"/>
      <c r="R1489" s="245"/>
      <c r="S1489" s="245"/>
      <c r="T1489" s="246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47" t="s">
        <v>145</v>
      </c>
      <c r="AU1489" s="247" t="s">
        <v>143</v>
      </c>
      <c r="AV1489" s="14" t="s">
        <v>143</v>
      </c>
      <c r="AW1489" s="14" t="s">
        <v>30</v>
      </c>
      <c r="AX1489" s="14" t="s">
        <v>73</v>
      </c>
      <c r="AY1489" s="247" t="s">
        <v>135</v>
      </c>
    </row>
    <row r="1490" s="13" customFormat="1">
      <c r="A1490" s="13"/>
      <c r="B1490" s="226"/>
      <c r="C1490" s="227"/>
      <c r="D1490" s="228" t="s">
        <v>145</v>
      </c>
      <c r="E1490" s="229" t="s">
        <v>1</v>
      </c>
      <c r="F1490" s="230" t="s">
        <v>229</v>
      </c>
      <c r="G1490" s="227"/>
      <c r="H1490" s="229" t="s">
        <v>1</v>
      </c>
      <c r="I1490" s="231"/>
      <c r="J1490" s="227"/>
      <c r="K1490" s="227"/>
      <c r="L1490" s="232"/>
      <c r="M1490" s="233"/>
      <c r="N1490" s="234"/>
      <c r="O1490" s="234"/>
      <c r="P1490" s="234"/>
      <c r="Q1490" s="234"/>
      <c r="R1490" s="234"/>
      <c r="S1490" s="234"/>
      <c r="T1490" s="235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36" t="s">
        <v>145</v>
      </c>
      <c r="AU1490" s="236" t="s">
        <v>143</v>
      </c>
      <c r="AV1490" s="13" t="s">
        <v>78</v>
      </c>
      <c r="AW1490" s="13" t="s">
        <v>30</v>
      </c>
      <c r="AX1490" s="13" t="s">
        <v>73</v>
      </c>
      <c r="AY1490" s="236" t="s">
        <v>135</v>
      </c>
    </row>
    <row r="1491" s="14" customFormat="1">
      <c r="A1491" s="14"/>
      <c r="B1491" s="237"/>
      <c r="C1491" s="238"/>
      <c r="D1491" s="228" t="s">
        <v>145</v>
      </c>
      <c r="E1491" s="239" t="s">
        <v>1</v>
      </c>
      <c r="F1491" s="240" t="s">
        <v>230</v>
      </c>
      <c r="G1491" s="238"/>
      <c r="H1491" s="241">
        <v>36.884</v>
      </c>
      <c r="I1491" s="242"/>
      <c r="J1491" s="238"/>
      <c r="K1491" s="238"/>
      <c r="L1491" s="243"/>
      <c r="M1491" s="244"/>
      <c r="N1491" s="245"/>
      <c r="O1491" s="245"/>
      <c r="P1491" s="245"/>
      <c r="Q1491" s="245"/>
      <c r="R1491" s="245"/>
      <c r="S1491" s="245"/>
      <c r="T1491" s="246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47" t="s">
        <v>145</v>
      </c>
      <c r="AU1491" s="247" t="s">
        <v>143</v>
      </c>
      <c r="AV1491" s="14" t="s">
        <v>143</v>
      </c>
      <c r="AW1491" s="14" t="s">
        <v>30</v>
      </c>
      <c r="AX1491" s="14" t="s">
        <v>73</v>
      </c>
      <c r="AY1491" s="247" t="s">
        <v>135</v>
      </c>
    </row>
    <row r="1492" s="13" customFormat="1">
      <c r="A1492" s="13"/>
      <c r="B1492" s="226"/>
      <c r="C1492" s="227"/>
      <c r="D1492" s="228" t="s">
        <v>145</v>
      </c>
      <c r="E1492" s="229" t="s">
        <v>1</v>
      </c>
      <c r="F1492" s="230" t="s">
        <v>231</v>
      </c>
      <c r="G1492" s="227"/>
      <c r="H1492" s="229" t="s">
        <v>1</v>
      </c>
      <c r="I1492" s="231"/>
      <c r="J1492" s="227"/>
      <c r="K1492" s="227"/>
      <c r="L1492" s="232"/>
      <c r="M1492" s="233"/>
      <c r="N1492" s="234"/>
      <c r="O1492" s="234"/>
      <c r="P1492" s="234"/>
      <c r="Q1492" s="234"/>
      <c r="R1492" s="234"/>
      <c r="S1492" s="234"/>
      <c r="T1492" s="235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36" t="s">
        <v>145</v>
      </c>
      <c r="AU1492" s="236" t="s">
        <v>143</v>
      </c>
      <c r="AV1492" s="13" t="s">
        <v>78</v>
      </c>
      <c r="AW1492" s="13" t="s">
        <v>30</v>
      </c>
      <c r="AX1492" s="13" t="s">
        <v>73</v>
      </c>
      <c r="AY1492" s="236" t="s">
        <v>135</v>
      </c>
    </row>
    <row r="1493" s="13" customFormat="1">
      <c r="A1493" s="13"/>
      <c r="B1493" s="226"/>
      <c r="C1493" s="227"/>
      <c r="D1493" s="228" t="s">
        <v>145</v>
      </c>
      <c r="E1493" s="229" t="s">
        <v>1</v>
      </c>
      <c r="F1493" s="230" t="s">
        <v>214</v>
      </c>
      <c r="G1493" s="227"/>
      <c r="H1493" s="229" t="s">
        <v>1</v>
      </c>
      <c r="I1493" s="231"/>
      <c r="J1493" s="227"/>
      <c r="K1493" s="227"/>
      <c r="L1493" s="232"/>
      <c r="M1493" s="233"/>
      <c r="N1493" s="234"/>
      <c r="O1493" s="234"/>
      <c r="P1493" s="234"/>
      <c r="Q1493" s="234"/>
      <c r="R1493" s="234"/>
      <c r="S1493" s="234"/>
      <c r="T1493" s="235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6" t="s">
        <v>145</v>
      </c>
      <c r="AU1493" s="236" t="s">
        <v>143</v>
      </c>
      <c r="AV1493" s="13" t="s">
        <v>78</v>
      </c>
      <c r="AW1493" s="13" t="s">
        <v>30</v>
      </c>
      <c r="AX1493" s="13" t="s">
        <v>73</v>
      </c>
      <c r="AY1493" s="236" t="s">
        <v>135</v>
      </c>
    </row>
    <row r="1494" s="14" customFormat="1">
      <c r="A1494" s="14"/>
      <c r="B1494" s="237"/>
      <c r="C1494" s="238"/>
      <c r="D1494" s="228" t="s">
        <v>145</v>
      </c>
      <c r="E1494" s="239" t="s">
        <v>1</v>
      </c>
      <c r="F1494" s="240" t="s">
        <v>232</v>
      </c>
      <c r="G1494" s="238"/>
      <c r="H1494" s="241">
        <v>-11.34</v>
      </c>
      <c r="I1494" s="242"/>
      <c r="J1494" s="238"/>
      <c r="K1494" s="238"/>
      <c r="L1494" s="243"/>
      <c r="M1494" s="244"/>
      <c r="N1494" s="245"/>
      <c r="O1494" s="245"/>
      <c r="P1494" s="245"/>
      <c r="Q1494" s="245"/>
      <c r="R1494" s="245"/>
      <c r="S1494" s="245"/>
      <c r="T1494" s="246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47" t="s">
        <v>145</v>
      </c>
      <c r="AU1494" s="247" t="s">
        <v>143</v>
      </c>
      <c r="AV1494" s="14" t="s">
        <v>143</v>
      </c>
      <c r="AW1494" s="14" t="s">
        <v>30</v>
      </c>
      <c r="AX1494" s="14" t="s">
        <v>73</v>
      </c>
      <c r="AY1494" s="247" t="s">
        <v>135</v>
      </c>
    </row>
    <row r="1495" s="14" customFormat="1">
      <c r="A1495" s="14"/>
      <c r="B1495" s="237"/>
      <c r="C1495" s="238"/>
      <c r="D1495" s="228" t="s">
        <v>145</v>
      </c>
      <c r="E1495" s="239" t="s">
        <v>1</v>
      </c>
      <c r="F1495" s="240" t="s">
        <v>233</v>
      </c>
      <c r="G1495" s="238"/>
      <c r="H1495" s="241">
        <v>-6.5519999999999996</v>
      </c>
      <c r="I1495" s="242"/>
      <c r="J1495" s="238"/>
      <c r="K1495" s="238"/>
      <c r="L1495" s="243"/>
      <c r="M1495" s="244"/>
      <c r="N1495" s="245"/>
      <c r="O1495" s="245"/>
      <c r="P1495" s="245"/>
      <c r="Q1495" s="245"/>
      <c r="R1495" s="245"/>
      <c r="S1495" s="245"/>
      <c r="T1495" s="246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47" t="s">
        <v>145</v>
      </c>
      <c r="AU1495" s="247" t="s">
        <v>143</v>
      </c>
      <c r="AV1495" s="14" t="s">
        <v>143</v>
      </c>
      <c r="AW1495" s="14" t="s">
        <v>30</v>
      </c>
      <c r="AX1495" s="14" t="s">
        <v>73</v>
      </c>
      <c r="AY1495" s="247" t="s">
        <v>135</v>
      </c>
    </row>
    <row r="1496" s="15" customFormat="1">
      <c r="A1496" s="15"/>
      <c r="B1496" s="248"/>
      <c r="C1496" s="249"/>
      <c r="D1496" s="228" t="s">
        <v>145</v>
      </c>
      <c r="E1496" s="250" t="s">
        <v>1</v>
      </c>
      <c r="F1496" s="251" t="s">
        <v>148</v>
      </c>
      <c r="G1496" s="249"/>
      <c r="H1496" s="252">
        <v>165.505</v>
      </c>
      <c r="I1496" s="253"/>
      <c r="J1496" s="249"/>
      <c r="K1496" s="249"/>
      <c r="L1496" s="254"/>
      <c r="M1496" s="255"/>
      <c r="N1496" s="256"/>
      <c r="O1496" s="256"/>
      <c r="P1496" s="256"/>
      <c r="Q1496" s="256"/>
      <c r="R1496" s="256"/>
      <c r="S1496" s="256"/>
      <c r="T1496" s="257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T1496" s="258" t="s">
        <v>145</v>
      </c>
      <c r="AU1496" s="258" t="s">
        <v>143</v>
      </c>
      <c r="AV1496" s="15" t="s">
        <v>142</v>
      </c>
      <c r="AW1496" s="15" t="s">
        <v>30</v>
      </c>
      <c r="AX1496" s="15" t="s">
        <v>78</v>
      </c>
      <c r="AY1496" s="258" t="s">
        <v>135</v>
      </c>
    </row>
    <row r="1497" s="2" customFormat="1" ht="24.15" customHeight="1">
      <c r="A1497" s="38"/>
      <c r="B1497" s="39"/>
      <c r="C1497" s="212" t="s">
        <v>1808</v>
      </c>
      <c r="D1497" s="212" t="s">
        <v>138</v>
      </c>
      <c r="E1497" s="213" t="s">
        <v>1809</v>
      </c>
      <c r="F1497" s="214" t="s">
        <v>1810</v>
      </c>
      <c r="G1497" s="215" t="s">
        <v>162</v>
      </c>
      <c r="H1497" s="216">
        <v>165.505</v>
      </c>
      <c r="I1497" s="217"/>
      <c r="J1497" s="218">
        <f>ROUND(I1497*H1497,2)</f>
        <v>0</v>
      </c>
      <c r="K1497" s="219"/>
      <c r="L1497" s="44"/>
      <c r="M1497" s="220" t="s">
        <v>1</v>
      </c>
      <c r="N1497" s="221" t="s">
        <v>39</v>
      </c>
      <c r="O1497" s="91"/>
      <c r="P1497" s="222">
        <f>O1497*H1497</f>
        <v>0</v>
      </c>
      <c r="Q1497" s="222">
        <v>0</v>
      </c>
      <c r="R1497" s="222">
        <f>Q1497*H1497</f>
        <v>0</v>
      </c>
      <c r="S1497" s="222">
        <v>0.00014999999999999999</v>
      </c>
      <c r="T1497" s="223">
        <f>S1497*H1497</f>
        <v>0.024825749999999997</v>
      </c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R1497" s="224" t="s">
        <v>253</v>
      </c>
      <c r="AT1497" s="224" t="s">
        <v>138</v>
      </c>
      <c r="AU1497" s="224" t="s">
        <v>143</v>
      </c>
      <c r="AY1497" s="17" t="s">
        <v>135</v>
      </c>
      <c r="BE1497" s="225">
        <f>IF(N1497="základní",J1497,0)</f>
        <v>0</v>
      </c>
      <c r="BF1497" s="225">
        <f>IF(N1497="snížená",J1497,0)</f>
        <v>0</v>
      </c>
      <c r="BG1497" s="225">
        <f>IF(N1497="zákl. přenesená",J1497,0)</f>
        <v>0</v>
      </c>
      <c r="BH1497" s="225">
        <f>IF(N1497="sníž. přenesená",J1497,0)</f>
        <v>0</v>
      </c>
      <c r="BI1497" s="225">
        <f>IF(N1497="nulová",J1497,0)</f>
        <v>0</v>
      </c>
      <c r="BJ1497" s="17" t="s">
        <v>143</v>
      </c>
      <c r="BK1497" s="225">
        <f>ROUND(I1497*H1497,2)</f>
        <v>0</v>
      </c>
      <c r="BL1497" s="17" t="s">
        <v>253</v>
      </c>
      <c r="BM1497" s="224" t="s">
        <v>1811</v>
      </c>
    </row>
    <row r="1498" s="13" customFormat="1">
      <c r="A1498" s="13"/>
      <c r="B1498" s="226"/>
      <c r="C1498" s="227"/>
      <c r="D1498" s="228" t="s">
        <v>145</v>
      </c>
      <c r="E1498" s="229" t="s">
        <v>1</v>
      </c>
      <c r="F1498" s="230" t="s">
        <v>1806</v>
      </c>
      <c r="G1498" s="227"/>
      <c r="H1498" s="229" t="s">
        <v>1</v>
      </c>
      <c r="I1498" s="231"/>
      <c r="J1498" s="227"/>
      <c r="K1498" s="227"/>
      <c r="L1498" s="232"/>
      <c r="M1498" s="233"/>
      <c r="N1498" s="234"/>
      <c r="O1498" s="234"/>
      <c r="P1498" s="234"/>
      <c r="Q1498" s="234"/>
      <c r="R1498" s="234"/>
      <c r="S1498" s="234"/>
      <c r="T1498" s="235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36" t="s">
        <v>145</v>
      </c>
      <c r="AU1498" s="236" t="s">
        <v>143</v>
      </c>
      <c r="AV1498" s="13" t="s">
        <v>78</v>
      </c>
      <c r="AW1498" s="13" t="s">
        <v>30</v>
      </c>
      <c r="AX1498" s="13" t="s">
        <v>73</v>
      </c>
      <c r="AY1498" s="236" t="s">
        <v>135</v>
      </c>
    </row>
    <row r="1499" s="13" customFormat="1">
      <c r="A1499" s="13"/>
      <c r="B1499" s="226"/>
      <c r="C1499" s="227"/>
      <c r="D1499" s="228" t="s">
        <v>145</v>
      </c>
      <c r="E1499" s="229" t="s">
        <v>1</v>
      </c>
      <c r="F1499" s="230" t="s">
        <v>183</v>
      </c>
      <c r="G1499" s="227"/>
      <c r="H1499" s="229" t="s">
        <v>1</v>
      </c>
      <c r="I1499" s="231"/>
      <c r="J1499" s="227"/>
      <c r="K1499" s="227"/>
      <c r="L1499" s="232"/>
      <c r="M1499" s="233"/>
      <c r="N1499" s="234"/>
      <c r="O1499" s="234"/>
      <c r="P1499" s="234"/>
      <c r="Q1499" s="234"/>
      <c r="R1499" s="234"/>
      <c r="S1499" s="234"/>
      <c r="T1499" s="235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36" t="s">
        <v>145</v>
      </c>
      <c r="AU1499" s="236" t="s">
        <v>143</v>
      </c>
      <c r="AV1499" s="13" t="s">
        <v>78</v>
      </c>
      <c r="AW1499" s="13" t="s">
        <v>30</v>
      </c>
      <c r="AX1499" s="13" t="s">
        <v>73</v>
      </c>
      <c r="AY1499" s="236" t="s">
        <v>135</v>
      </c>
    </row>
    <row r="1500" s="14" customFormat="1">
      <c r="A1500" s="14"/>
      <c r="B1500" s="237"/>
      <c r="C1500" s="238"/>
      <c r="D1500" s="228" t="s">
        <v>145</v>
      </c>
      <c r="E1500" s="239" t="s">
        <v>1</v>
      </c>
      <c r="F1500" s="240" t="s">
        <v>184</v>
      </c>
      <c r="G1500" s="238"/>
      <c r="H1500" s="241">
        <v>7.1059999999999999</v>
      </c>
      <c r="I1500" s="242"/>
      <c r="J1500" s="238"/>
      <c r="K1500" s="238"/>
      <c r="L1500" s="243"/>
      <c r="M1500" s="244"/>
      <c r="N1500" s="245"/>
      <c r="O1500" s="245"/>
      <c r="P1500" s="245"/>
      <c r="Q1500" s="245"/>
      <c r="R1500" s="245"/>
      <c r="S1500" s="245"/>
      <c r="T1500" s="246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47" t="s">
        <v>145</v>
      </c>
      <c r="AU1500" s="247" t="s">
        <v>143</v>
      </c>
      <c r="AV1500" s="14" t="s">
        <v>143</v>
      </c>
      <c r="AW1500" s="14" t="s">
        <v>30</v>
      </c>
      <c r="AX1500" s="14" t="s">
        <v>73</v>
      </c>
      <c r="AY1500" s="247" t="s">
        <v>135</v>
      </c>
    </row>
    <row r="1501" s="13" customFormat="1">
      <c r="A1501" s="13"/>
      <c r="B1501" s="226"/>
      <c r="C1501" s="227"/>
      <c r="D1501" s="228" t="s">
        <v>145</v>
      </c>
      <c r="E1501" s="229" t="s">
        <v>1</v>
      </c>
      <c r="F1501" s="230" t="s">
        <v>185</v>
      </c>
      <c r="G1501" s="227"/>
      <c r="H1501" s="229" t="s">
        <v>1</v>
      </c>
      <c r="I1501" s="231"/>
      <c r="J1501" s="227"/>
      <c r="K1501" s="227"/>
      <c r="L1501" s="232"/>
      <c r="M1501" s="233"/>
      <c r="N1501" s="234"/>
      <c r="O1501" s="234"/>
      <c r="P1501" s="234"/>
      <c r="Q1501" s="234"/>
      <c r="R1501" s="234"/>
      <c r="S1501" s="234"/>
      <c r="T1501" s="235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6" t="s">
        <v>145</v>
      </c>
      <c r="AU1501" s="236" t="s">
        <v>143</v>
      </c>
      <c r="AV1501" s="13" t="s">
        <v>78</v>
      </c>
      <c r="AW1501" s="13" t="s">
        <v>30</v>
      </c>
      <c r="AX1501" s="13" t="s">
        <v>73</v>
      </c>
      <c r="AY1501" s="236" t="s">
        <v>135</v>
      </c>
    </row>
    <row r="1502" s="14" customFormat="1">
      <c r="A1502" s="14"/>
      <c r="B1502" s="237"/>
      <c r="C1502" s="238"/>
      <c r="D1502" s="228" t="s">
        <v>145</v>
      </c>
      <c r="E1502" s="239" t="s">
        <v>1</v>
      </c>
      <c r="F1502" s="240" t="s">
        <v>186</v>
      </c>
      <c r="G1502" s="238"/>
      <c r="H1502" s="241">
        <v>0.96999999999999997</v>
      </c>
      <c r="I1502" s="242"/>
      <c r="J1502" s="238"/>
      <c r="K1502" s="238"/>
      <c r="L1502" s="243"/>
      <c r="M1502" s="244"/>
      <c r="N1502" s="245"/>
      <c r="O1502" s="245"/>
      <c r="P1502" s="245"/>
      <c r="Q1502" s="245"/>
      <c r="R1502" s="245"/>
      <c r="S1502" s="245"/>
      <c r="T1502" s="246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47" t="s">
        <v>145</v>
      </c>
      <c r="AU1502" s="247" t="s">
        <v>143</v>
      </c>
      <c r="AV1502" s="14" t="s">
        <v>143</v>
      </c>
      <c r="AW1502" s="14" t="s">
        <v>30</v>
      </c>
      <c r="AX1502" s="14" t="s">
        <v>73</v>
      </c>
      <c r="AY1502" s="247" t="s">
        <v>135</v>
      </c>
    </row>
    <row r="1503" s="13" customFormat="1">
      <c r="A1503" s="13"/>
      <c r="B1503" s="226"/>
      <c r="C1503" s="227"/>
      <c r="D1503" s="228" t="s">
        <v>145</v>
      </c>
      <c r="E1503" s="229" t="s">
        <v>1</v>
      </c>
      <c r="F1503" s="230" t="s">
        <v>187</v>
      </c>
      <c r="G1503" s="227"/>
      <c r="H1503" s="229" t="s">
        <v>1</v>
      </c>
      <c r="I1503" s="231"/>
      <c r="J1503" s="227"/>
      <c r="K1503" s="227"/>
      <c r="L1503" s="232"/>
      <c r="M1503" s="233"/>
      <c r="N1503" s="234"/>
      <c r="O1503" s="234"/>
      <c r="P1503" s="234"/>
      <c r="Q1503" s="234"/>
      <c r="R1503" s="234"/>
      <c r="S1503" s="234"/>
      <c r="T1503" s="235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36" t="s">
        <v>145</v>
      </c>
      <c r="AU1503" s="236" t="s">
        <v>143</v>
      </c>
      <c r="AV1503" s="13" t="s">
        <v>78</v>
      </c>
      <c r="AW1503" s="13" t="s">
        <v>30</v>
      </c>
      <c r="AX1503" s="13" t="s">
        <v>73</v>
      </c>
      <c r="AY1503" s="236" t="s">
        <v>135</v>
      </c>
    </row>
    <row r="1504" s="14" customFormat="1">
      <c r="A1504" s="14"/>
      <c r="B1504" s="237"/>
      <c r="C1504" s="238"/>
      <c r="D1504" s="228" t="s">
        <v>145</v>
      </c>
      <c r="E1504" s="239" t="s">
        <v>1</v>
      </c>
      <c r="F1504" s="240" t="s">
        <v>188</v>
      </c>
      <c r="G1504" s="238"/>
      <c r="H1504" s="241">
        <v>2.4510000000000001</v>
      </c>
      <c r="I1504" s="242"/>
      <c r="J1504" s="238"/>
      <c r="K1504" s="238"/>
      <c r="L1504" s="243"/>
      <c r="M1504" s="244"/>
      <c r="N1504" s="245"/>
      <c r="O1504" s="245"/>
      <c r="P1504" s="245"/>
      <c r="Q1504" s="245"/>
      <c r="R1504" s="245"/>
      <c r="S1504" s="245"/>
      <c r="T1504" s="246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47" t="s">
        <v>145</v>
      </c>
      <c r="AU1504" s="247" t="s">
        <v>143</v>
      </c>
      <c r="AV1504" s="14" t="s">
        <v>143</v>
      </c>
      <c r="AW1504" s="14" t="s">
        <v>30</v>
      </c>
      <c r="AX1504" s="14" t="s">
        <v>73</v>
      </c>
      <c r="AY1504" s="247" t="s">
        <v>135</v>
      </c>
    </row>
    <row r="1505" s="13" customFormat="1">
      <c r="A1505" s="13"/>
      <c r="B1505" s="226"/>
      <c r="C1505" s="227"/>
      <c r="D1505" s="228" t="s">
        <v>145</v>
      </c>
      <c r="E1505" s="229" t="s">
        <v>1</v>
      </c>
      <c r="F1505" s="230" t="s">
        <v>189</v>
      </c>
      <c r="G1505" s="227"/>
      <c r="H1505" s="229" t="s">
        <v>1</v>
      </c>
      <c r="I1505" s="231"/>
      <c r="J1505" s="227"/>
      <c r="K1505" s="227"/>
      <c r="L1505" s="232"/>
      <c r="M1505" s="233"/>
      <c r="N1505" s="234"/>
      <c r="O1505" s="234"/>
      <c r="P1505" s="234"/>
      <c r="Q1505" s="234"/>
      <c r="R1505" s="234"/>
      <c r="S1505" s="234"/>
      <c r="T1505" s="235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6" t="s">
        <v>145</v>
      </c>
      <c r="AU1505" s="236" t="s">
        <v>143</v>
      </c>
      <c r="AV1505" s="13" t="s">
        <v>78</v>
      </c>
      <c r="AW1505" s="13" t="s">
        <v>30</v>
      </c>
      <c r="AX1505" s="13" t="s">
        <v>73</v>
      </c>
      <c r="AY1505" s="236" t="s">
        <v>135</v>
      </c>
    </row>
    <row r="1506" s="14" customFormat="1">
      <c r="A1506" s="14"/>
      <c r="B1506" s="237"/>
      <c r="C1506" s="238"/>
      <c r="D1506" s="228" t="s">
        <v>145</v>
      </c>
      <c r="E1506" s="239" t="s">
        <v>1</v>
      </c>
      <c r="F1506" s="240" t="s">
        <v>190</v>
      </c>
      <c r="G1506" s="238"/>
      <c r="H1506" s="241">
        <v>5.1399999999999997</v>
      </c>
      <c r="I1506" s="242"/>
      <c r="J1506" s="238"/>
      <c r="K1506" s="238"/>
      <c r="L1506" s="243"/>
      <c r="M1506" s="244"/>
      <c r="N1506" s="245"/>
      <c r="O1506" s="245"/>
      <c r="P1506" s="245"/>
      <c r="Q1506" s="245"/>
      <c r="R1506" s="245"/>
      <c r="S1506" s="245"/>
      <c r="T1506" s="246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47" t="s">
        <v>145</v>
      </c>
      <c r="AU1506" s="247" t="s">
        <v>143</v>
      </c>
      <c r="AV1506" s="14" t="s">
        <v>143</v>
      </c>
      <c r="AW1506" s="14" t="s">
        <v>30</v>
      </c>
      <c r="AX1506" s="14" t="s">
        <v>73</v>
      </c>
      <c r="AY1506" s="247" t="s">
        <v>135</v>
      </c>
    </row>
    <row r="1507" s="13" customFormat="1">
      <c r="A1507" s="13"/>
      <c r="B1507" s="226"/>
      <c r="C1507" s="227"/>
      <c r="D1507" s="228" t="s">
        <v>145</v>
      </c>
      <c r="E1507" s="229" t="s">
        <v>1</v>
      </c>
      <c r="F1507" s="230" t="s">
        <v>191</v>
      </c>
      <c r="G1507" s="227"/>
      <c r="H1507" s="229" t="s">
        <v>1</v>
      </c>
      <c r="I1507" s="231"/>
      <c r="J1507" s="227"/>
      <c r="K1507" s="227"/>
      <c r="L1507" s="232"/>
      <c r="M1507" s="233"/>
      <c r="N1507" s="234"/>
      <c r="O1507" s="234"/>
      <c r="P1507" s="234"/>
      <c r="Q1507" s="234"/>
      <c r="R1507" s="234"/>
      <c r="S1507" s="234"/>
      <c r="T1507" s="235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36" t="s">
        <v>145</v>
      </c>
      <c r="AU1507" s="236" t="s">
        <v>143</v>
      </c>
      <c r="AV1507" s="13" t="s">
        <v>78</v>
      </c>
      <c r="AW1507" s="13" t="s">
        <v>30</v>
      </c>
      <c r="AX1507" s="13" t="s">
        <v>73</v>
      </c>
      <c r="AY1507" s="236" t="s">
        <v>135</v>
      </c>
    </row>
    <row r="1508" s="14" customFormat="1">
      <c r="A1508" s="14"/>
      <c r="B1508" s="237"/>
      <c r="C1508" s="238"/>
      <c r="D1508" s="228" t="s">
        <v>145</v>
      </c>
      <c r="E1508" s="239" t="s">
        <v>1</v>
      </c>
      <c r="F1508" s="240" t="s">
        <v>192</v>
      </c>
      <c r="G1508" s="238"/>
      <c r="H1508" s="241">
        <v>10.348000000000001</v>
      </c>
      <c r="I1508" s="242"/>
      <c r="J1508" s="238"/>
      <c r="K1508" s="238"/>
      <c r="L1508" s="243"/>
      <c r="M1508" s="244"/>
      <c r="N1508" s="245"/>
      <c r="O1508" s="245"/>
      <c r="P1508" s="245"/>
      <c r="Q1508" s="245"/>
      <c r="R1508" s="245"/>
      <c r="S1508" s="245"/>
      <c r="T1508" s="246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47" t="s">
        <v>145</v>
      </c>
      <c r="AU1508" s="247" t="s">
        <v>143</v>
      </c>
      <c r="AV1508" s="14" t="s">
        <v>143</v>
      </c>
      <c r="AW1508" s="14" t="s">
        <v>30</v>
      </c>
      <c r="AX1508" s="14" t="s">
        <v>73</v>
      </c>
      <c r="AY1508" s="247" t="s">
        <v>135</v>
      </c>
    </row>
    <row r="1509" s="13" customFormat="1">
      <c r="A1509" s="13"/>
      <c r="B1509" s="226"/>
      <c r="C1509" s="227"/>
      <c r="D1509" s="228" t="s">
        <v>145</v>
      </c>
      <c r="E1509" s="229" t="s">
        <v>1</v>
      </c>
      <c r="F1509" s="230" t="s">
        <v>193</v>
      </c>
      <c r="G1509" s="227"/>
      <c r="H1509" s="229" t="s">
        <v>1</v>
      </c>
      <c r="I1509" s="231"/>
      <c r="J1509" s="227"/>
      <c r="K1509" s="227"/>
      <c r="L1509" s="232"/>
      <c r="M1509" s="233"/>
      <c r="N1509" s="234"/>
      <c r="O1509" s="234"/>
      <c r="P1509" s="234"/>
      <c r="Q1509" s="234"/>
      <c r="R1509" s="234"/>
      <c r="S1509" s="234"/>
      <c r="T1509" s="235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6" t="s">
        <v>145</v>
      </c>
      <c r="AU1509" s="236" t="s">
        <v>143</v>
      </c>
      <c r="AV1509" s="13" t="s">
        <v>78</v>
      </c>
      <c r="AW1509" s="13" t="s">
        <v>30</v>
      </c>
      <c r="AX1509" s="13" t="s">
        <v>73</v>
      </c>
      <c r="AY1509" s="236" t="s">
        <v>135</v>
      </c>
    </row>
    <row r="1510" s="14" customFormat="1">
      <c r="A1510" s="14"/>
      <c r="B1510" s="237"/>
      <c r="C1510" s="238"/>
      <c r="D1510" s="228" t="s">
        <v>145</v>
      </c>
      <c r="E1510" s="239" t="s">
        <v>1</v>
      </c>
      <c r="F1510" s="240" t="s">
        <v>194</v>
      </c>
      <c r="G1510" s="238"/>
      <c r="H1510" s="241">
        <v>16.510999999999999</v>
      </c>
      <c r="I1510" s="242"/>
      <c r="J1510" s="238"/>
      <c r="K1510" s="238"/>
      <c r="L1510" s="243"/>
      <c r="M1510" s="244"/>
      <c r="N1510" s="245"/>
      <c r="O1510" s="245"/>
      <c r="P1510" s="245"/>
      <c r="Q1510" s="245"/>
      <c r="R1510" s="245"/>
      <c r="S1510" s="245"/>
      <c r="T1510" s="246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47" t="s">
        <v>145</v>
      </c>
      <c r="AU1510" s="247" t="s">
        <v>143</v>
      </c>
      <c r="AV1510" s="14" t="s">
        <v>143</v>
      </c>
      <c r="AW1510" s="14" t="s">
        <v>30</v>
      </c>
      <c r="AX1510" s="14" t="s">
        <v>73</v>
      </c>
      <c r="AY1510" s="247" t="s">
        <v>135</v>
      </c>
    </row>
    <row r="1511" s="13" customFormat="1">
      <c r="A1511" s="13"/>
      <c r="B1511" s="226"/>
      <c r="C1511" s="227"/>
      <c r="D1511" s="228" t="s">
        <v>145</v>
      </c>
      <c r="E1511" s="229" t="s">
        <v>1</v>
      </c>
      <c r="F1511" s="230" t="s">
        <v>1807</v>
      </c>
      <c r="G1511" s="227"/>
      <c r="H1511" s="229" t="s">
        <v>1</v>
      </c>
      <c r="I1511" s="231"/>
      <c r="J1511" s="227"/>
      <c r="K1511" s="227"/>
      <c r="L1511" s="232"/>
      <c r="M1511" s="233"/>
      <c r="N1511" s="234"/>
      <c r="O1511" s="234"/>
      <c r="P1511" s="234"/>
      <c r="Q1511" s="234"/>
      <c r="R1511" s="234"/>
      <c r="S1511" s="234"/>
      <c r="T1511" s="235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6" t="s">
        <v>145</v>
      </c>
      <c r="AU1511" s="236" t="s">
        <v>143</v>
      </c>
      <c r="AV1511" s="13" t="s">
        <v>78</v>
      </c>
      <c r="AW1511" s="13" t="s">
        <v>30</v>
      </c>
      <c r="AX1511" s="13" t="s">
        <v>73</v>
      </c>
      <c r="AY1511" s="236" t="s">
        <v>135</v>
      </c>
    </row>
    <row r="1512" s="13" customFormat="1">
      <c r="A1512" s="13"/>
      <c r="B1512" s="226"/>
      <c r="C1512" s="227"/>
      <c r="D1512" s="228" t="s">
        <v>145</v>
      </c>
      <c r="E1512" s="229" t="s">
        <v>1</v>
      </c>
      <c r="F1512" s="230" t="s">
        <v>183</v>
      </c>
      <c r="G1512" s="227"/>
      <c r="H1512" s="229" t="s">
        <v>1</v>
      </c>
      <c r="I1512" s="231"/>
      <c r="J1512" s="227"/>
      <c r="K1512" s="227"/>
      <c r="L1512" s="232"/>
      <c r="M1512" s="233"/>
      <c r="N1512" s="234"/>
      <c r="O1512" s="234"/>
      <c r="P1512" s="234"/>
      <c r="Q1512" s="234"/>
      <c r="R1512" s="234"/>
      <c r="S1512" s="234"/>
      <c r="T1512" s="235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36" t="s">
        <v>145</v>
      </c>
      <c r="AU1512" s="236" t="s">
        <v>143</v>
      </c>
      <c r="AV1512" s="13" t="s">
        <v>78</v>
      </c>
      <c r="AW1512" s="13" t="s">
        <v>30</v>
      </c>
      <c r="AX1512" s="13" t="s">
        <v>73</v>
      </c>
      <c r="AY1512" s="236" t="s">
        <v>135</v>
      </c>
    </row>
    <row r="1513" s="14" customFormat="1">
      <c r="A1513" s="14"/>
      <c r="B1513" s="237"/>
      <c r="C1513" s="238"/>
      <c r="D1513" s="228" t="s">
        <v>145</v>
      </c>
      <c r="E1513" s="239" t="s">
        <v>1</v>
      </c>
      <c r="F1513" s="240" t="s">
        <v>223</v>
      </c>
      <c r="G1513" s="238"/>
      <c r="H1513" s="241">
        <v>29.481000000000002</v>
      </c>
      <c r="I1513" s="242"/>
      <c r="J1513" s="238"/>
      <c r="K1513" s="238"/>
      <c r="L1513" s="243"/>
      <c r="M1513" s="244"/>
      <c r="N1513" s="245"/>
      <c r="O1513" s="245"/>
      <c r="P1513" s="245"/>
      <c r="Q1513" s="245"/>
      <c r="R1513" s="245"/>
      <c r="S1513" s="245"/>
      <c r="T1513" s="246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47" t="s">
        <v>145</v>
      </c>
      <c r="AU1513" s="247" t="s">
        <v>143</v>
      </c>
      <c r="AV1513" s="14" t="s">
        <v>143</v>
      </c>
      <c r="AW1513" s="14" t="s">
        <v>30</v>
      </c>
      <c r="AX1513" s="14" t="s">
        <v>73</v>
      </c>
      <c r="AY1513" s="247" t="s">
        <v>135</v>
      </c>
    </row>
    <row r="1514" s="13" customFormat="1">
      <c r="A1514" s="13"/>
      <c r="B1514" s="226"/>
      <c r="C1514" s="227"/>
      <c r="D1514" s="228" t="s">
        <v>145</v>
      </c>
      <c r="E1514" s="229" t="s">
        <v>1</v>
      </c>
      <c r="F1514" s="230" t="s">
        <v>224</v>
      </c>
      <c r="G1514" s="227"/>
      <c r="H1514" s="229" t="s">
        <v>1</v>
      </c>
      <c r="I1514" s="231"/>
      <c r="J1514" s="227"/>
      <c r="K1514" s="227"/>
      <c r="L1514" s="232"/>
      <c r="M1514" s="233"/>
      <c r="N1514" s="234"/>
      <c r="O1514" s="234"/>
      <c r="P1514" s="234"/>
      <c r="Q1514" s="234"/>
      <c r="R1514" s="234"/>
      <c r="S1514" s="234"/>
      <c r="T1514" s="235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6" t="s">
        <v>145</v>
      </c>
      <c r="AU1514" s="236" t="s">
        <v>143</v>
      </c>
      <c r="AV1514" s="13" t="s">
        <v>78</v>
      </c>
      <c r="AW1514" s="13" t="s">
        <v>30</v>
      </c>
      <c r="AX1514" s="13" t="s">
        <v>73</v>
      </c>
      <c r="AY1514" s="236" t="s">
        <v>135</v>
      </c>
    </row>
    <row r="1515" s="14" customFormat="1">
      <c r="A1515" s="14"/>
      <c r="B1515" s="237"/>
      <c r="C1515" s="238"/>
      <c r="D1515" s="228" t="s">
        <v>145</v>
      </c>
      <c r="E1515" s="239" t="s">
        <v>1</v>
      </c>
      <c r="F1515" s="240" t="s">
        <v>225</v>
      </c>
      <c r="G1515" s="238"/>
      <c r="H1515" s="241">
        <v>8.3409999999999993</v>
      </c>
      <c r="I1515" s="242"/>
      <c r="J1515" s="238"/>
      <c r="K1515" s="238"/>
      <c r="L1515" s="243"/>
      <c r="M1515" s="244"/>
      <c r="N1515" s="245"/>
      <c r="O1515" s="245"/>
      <c r="P1515" s="245"/>
      <c r="Q1515" s="245"/>
      <c r="R1515" s="245"/>
      <c r="S1515" s="245"/>
      <c r="T1515" s="246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47" t="s">
        <v>145</v>
      </c>
      <c r="AU1515" s="247" t="s">
        <v>143</v>
      </c>
      <c r="AV1515" s="14" t="s">
        <v>143</v>
      </c>
      <c r="AW1515" s="14" t="s">
        <v>30</v>
      </c>
      <c r="AX1515" s="14" t="s">
        <v>73</v>
      </c>
      <c r="AY1515" s="247" t="s">
        <v>135</v>
      </c>
    </row>
    <row r="1516" s="13" customFormat="1">
      <c r="A1516" s="13"/>
      <c r="B1516" s="226"/>
      <c r="C1516" s="227"/>
      <c r="D1516" s="228" t="s">
        <v>145</v>
      </c>
      <c r="E1516" s="229" t="s">
        <v>1</v>
      </c>
      <c r="F1516" s="230" t="s">
        <v>187</v>
      </c>
      <c r="G1516" s="227"/>
      <c r="H1516" s="229" t="s">
        <v>1</v>
      </c>
      <c r="I1516" s="231"/>
      <c r="J1516" s="227"/>
      <c r="K1516" s="227"/>
      <c r="L1516" s="232"/>
      <c r="M1516" s="233"/>
      <c r="N1516" s="234"/>
      <c r="O1516" s="234"/>
      <c r="P1516" s="234"/>
      <c r="Q1516" s="234"/>
      <c r="R1516" s="234"/>
      <c r="S1516" s="234"/>
      <c r="T1516" s="235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36" t="s">
        <v>145</v>
      </c>
      <c r="AU1516" s="236" t="s">
        <v>143</v>
      </c>
      <c r="AV1516" s="13" t="s">
        <v>78</v>
      </c>
      <c r="AW1516" s="13" t="s">
        <v>30</v>
      </c>
      <c r="AX1516" s="13" t="s">
        <v>73</v>
      </c>
      <c r="AY1516" s="236" t="s">
        <v>135</v>
      </c>
    </row>
    <row r="1517" s="14" customFormat="1">
      <c r="A1517" s="14"/>
      <c r="B1517" s="237"/>
      <c r="C1517" s="238"/>
      <c r="D1517" s="228" t="s">
        <v>145</v>
      </c>
      <c r="E1517" s="239" t="s">
        <v>1</v>
      </c>
      <c r="F1517" s="240" t="s">
        <v>226</v>
      </c>
      <c r="G1517" s="238"/>
      <c r="H1517" s="241">
        <v>14.207000000000001</v>
      </c>
      <c r="I1517" s="242"/>
      <c r="J1517" s="238"/>
      <c r="K1517" s="238"/>
      <c r="L1517" s="243"/>
      <c r="M1517" s="244"/>
      <c r="N1517" s="245"/>
      <c r="O1517" s="245"/>
      <c r="P1517" s="245"/>
      <c r="Q1517" s="245"/>
      <c r="R1517" s="245"/>
      <c r="S1517" s="245"/>
      <c r="T1517" s="246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47" t="s">
        <v>145</v>
      </c>
      <c r="AU1517" s="247" t="s">
        <v>143</v>
      </c>
      <c r="AV1517" s="14" t="s">
        <v>143</v>
      </c>
      <c r="AW1517" s="14" t="s">
        <v>30</v>
      </c>
      <c r="AX1517" s="14" t="s">
        <v>73</v>
      </c>
      <c r="AY1517" s="247" t="s">
        <v>135</v>
      </c>
    </row>
    <row r="1518" s="13" customFormat="1">
      <c r="A1518" s="13"/>
      <c r="B1518" s="226"/>
      <c r="C1518" s="227"/>
      <c r="D1518" s="228" t="s">
        <v>145</v>
      </c>
      <c r="E1518" s="229" t="s">
        <v>1</v>
      </c>
      <c r="F1518" s="230" t="s">
        <v>189</v>
      </c>
      <c r="G1518" s="227"/>
      <c r="H1518" s="229" t="s">
        <v>1</v>
      </c>
      <c r="I1518" s="231"/>
      <c r="J1518" s="227"/>
      <c r="K1518" s="227"/>
      <c r="L1518" s="232"/>
      <c r="M1518" s="233"/>
      <c r="N1518" s="234"/>
      <c r="O1518" s="234"/>
      <c r="P1518" s="234"/>
      <c r="Q1518" s="234"/>
      <c r="R1518" s="234"/>
      <c r="S1518" s="234"/>
      <c r="T1518" s="235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36" t="s">
        <v>145</v>
      </c>
      <c r="AU1518" s="236" t="s">
        <v>143</v>
      </c>
      <c r="AV1518" s="13" t="s">
        <v>78</v>
      </c>
      <c r="AW1518" s="13" t="s">
        <v>30</v>
      </c>
      <c r="AX1518" s="13" t="s">
        <v>73</v>
      </c>
      <c r="AY1518" s="236" t="s">
        <v>135</v>
      </c>
    </row>
    <row r="1519" s="14" customFormat="1">
      <c r="A1519" s="14"/>
      <c r="B1519" s="237"/>
      <c r="C1519" s="238"/>
      <c r="D1519" s="228" t="s">
        <v>145</v>
      </c>
      <c r="E1519" s="239" t="s">
        <v>1</v>
      </c>
      <c r="F1519" s="240" t="s">
        <v>227</v>
      </c>
      <c r="G1519" s="238"/>
      <c r="H1519" s="241">
        <v>21.856000000000002</v>
      </c>
      <c r="I1519" s="242"/>
      <c r="J1519" s="238"/>
      <c r="K1519" s="238"/>
      <c r="L1519" s="243"/>
      <c r="M1519" s="244"/>
      <c r="N1519" s="245"/>
      <c r="O1519" s="245"/>
      <c r="P1519" s="245"/>
      <c r="Q1519" s="245"/>
      <c r="R1519" s="245"/>
      <c r="S1519" s="245"/>
      <c r="T1519" s="246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47" t="s">
        <v>145</v>
      </c>
      <c r="AU1519" s="247" t="s">
        <v>143</v>
      </c>
      <c r="AV1519" s="14" t="s">
        <v>143</v>
      </c>
      <c r="AW1519" s="14" t="s">
        <v>30</v>
      </c>
      <c r="AX1519" s="14" t="s">
        <v>73</v>
      </c>
      <c r="AY1519" s="247" t="s">
        <v>135</v>
      </c>
    </row>
    <row r="1520" s="13" customFormat="1">
      <c r="A1520" s="13"/>
      <c r="B1520" s="226"/>
      <c r="C1520" s="227"/>
      <c r="D1520" s="228" t="s">
        <v>145</v>
      </c>
      <c r="E1520" s="229" t="s">
        <v>1</v>
      </c>
      <c r="F1520" s="230" t="s">
        <v>191</v>
      </c>
      <c r="G1520" s="227"/>
      <c r="H1520" s="229" t="s">
        <v>1</v>
      </c>
      <c r="I1520" s="231"/>
      <c r="J1520" s="227"/>
      <c r="K1520" s="227"/>
      <c r="L1520" s="232"/>
      <c r="M1520" s="233"/>
      <c r="N1520" s="234"/>
      <c r="O1520" s="234"/>
      <c r="P1520" s="234"/>
      <c r="Q1520" s="234"/>
      <c r="R1520" s="234"/>
      <c r="S1520" s="234"/>
      <c r="T1520" s="235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36" t="s">
        <v>145</v>
      </c>
      <c r="AU1520" s="236" t="s">
        <v>143</v>
      </c>
      <c r="AV1520" s="13" t="s">
        <v>78</v>
      </c>
      <c r="AW1520" s="13" t="s">
        <v>30</v>
      </c>
      <c r="AX1520" s="13" t="s">
        <v>73</v>
      </c>
      <c r="AY1520" s="236" t="s">
        <v>135</v>
      </c>
    </row>
    <row r="1521" s="14" customFormat="1">
      <c r="A1521" s="14"/>
      <c r="B1521" s="237"/>
      <c r="C1521" s="238"/>
      <c r="D1521" s="228" t="s">
        <v>145</v>
      </c>
      <c r="E1521" s="239" t="s">
        <v>1</v>
      </c>
      <c r="F1521" s="240" t="s">
        <v>228</v>
      </c>
      <c r="G1521" s="238"/>
      <c r="H1521" s="241">
        <v>30.102</v>
      </c>
      <c r="I1521" s="242"/>
      <c r="J1521" s="238"/>
      <c r="K1521" s="238"/>
      <c r="L1521" s="243"/>
      <c r="M1521" s="244"/>
      <c r="N1521" s="245"/>
      <c r="O1521" s="245"/>
      <c r="P1521" s="245"/>
      <c r="Q1521" s="245"/>
      <c r="R1521" s="245"/>
      <c r="S1521" s="245"/>
      <c r="T1521" s="246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47" t="s">
        <v>145</v>
      </c>
      <c r="AU1521" s="247" t="s">
        <v>143</v>
      </c>
      <c r="AV1521" s="14" t="s">
        <v>143</v>
      </c>
      <c r="AW1521" s="14" t="s">
        <v>30</v>
      </c>
      <c r="AX1521" s="14" t="s">
        <v>73</v>
      </c>
      <c r="AY1521" s="247" t="s">
        <v>135</v>
      </c>
    </row>
    <row r="1522" s="13" customFormat="1">
      <c r="A1522" s="13"/>
      <c r="B1522" s="226"/>
      <c r="C1522" s="227"/>
      <c r="D1522" s="228" t="s">
        <v>145</v>
      </c>
      <c r="E1522" s="229" t="s">
        <v>1</v>
      </c>
      <c r="F1522" s="230" t="s">
        <v>229</v>
      </c>
      <c r="G1522" s="227"/>
      <c r="H1522" s="229" t="s">
        <v>1</v>
      </c>
      <c r="I1522" s="231"/>
      <c r="J1522" s="227"/>
      <c r="K1522" s="227"/>
      <c r="L1522" s="232"/>
      <c r="M1522" s="233"/>
      <c r="N1522" s="234"/>
      <c r="O1522" s="234"/>
      <c r="P1522" s="234"/>
      <c r="Q1522" s="234"/>
      <c r="R1522" s="234"/>
      <c r="S1522" s="234"/>
      <c r="T1522" s="235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36" t="s">
        <v>145</v>
      </c>
      <c r="AU1522" s="236" t="s">
        <v>143</v>
      </c>
      <c r="AV1522" s="13" t="s">
        <v>78</v>
      </c>
      <c r="AW1522" s="13" t="s">
        <v>30</v>
      </c>
      <c r="AX1522" s="13" t="s">
        <v>73</v>
      </c>
      <c r="AY1522" s="236" t="s">
        <v>135</v>
      </c>
    </row>
    <row r="1523" s="14" customFormat="1">
      <c r="A1523" s="14"/>
      <c r="B1523" s="237"/>
      <c r="C1523" s="238"/>
      <c r="D1523" s="228" t="s">
        <v>145</v>
      </c>
      <c r="E1523" s="239" t="s">
        <v>1</v>
      </c>
      <c r="F1523" s="240" t="s">
        <v>230</v>
      </c>
      <c r="G1523" s="238"/>
      <c r="H1523" s="241">
        <v>36.884</v>
      </c>
      <c r="I1523" s="242"/>
      <c r="J1523" s="238"/>
      <c r="K1523" s="238"/>
      <c r="L1523" s="243"/>
      <c r="M1523" s="244"/>
      <c r="N1523" s="245"/>
      <c r="O1523" s="245"/>
      <c r="P1523" s="245"/>
      <c r="Q1523" s="245"/>
      <c r="R1523" s="245"/>
      <c r="S1523" s="245"/>
      <c r="T1523" s="246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47" t="s">
        <v>145</v>
      </c>
      <c r="AU1523" s="247" t="s">
        <v>143</v>
      </c>
      <c r="AV1523" s="14" t="s">
        <v>143</v>
      </c>
      <c r="AW1523" s="14" t="s">
        <v>30</v>
      </c>
      <c r="AX1523" s="14" t="s">
        <v>73</v>
      </c>
      <c r="AY1523" s="247" t="s">
        <v>135</v>
      </c>
    </row>
    <row r="1524" s="13" customFormat="1">
      <c r="A1524" s="13"/>
      <c r="B1524" s="226"/>
      <c r="C1524" s="227"/>
      <c r="D1524" s="228" t="s">
        <v>145</v>
      </c>
      <c r="E1524" s="229" t="s">
        <v>1</v>
      </c>
      <c r="F1524" s="230" t="s">
        <v>231</v>
      </c>
      <c r="G1524" s="227"/>
      <c r="H1524" s="229" t="s">
        <v>1</v>
      </c>
      <c r="I1524" s="231"/>
      <c r="J1524" s="227"/>
      <c r="K1524" s="227"/>
      <c r="L1524" s="232"/>
      <c r="M1524" s="233"/>
      <c r="N1524" s="234"/>
      <c r="O1524" s="234"/>
      <c r="P1524" s="234"/>
      <c r="Q1524" s="234"/>
      <c r="R1524" s="234"/>
      <c r="S1524" s="234"/>
      <c r="T1524" s="235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36" t="s">
        <v>145</v>
      </c>
      <c r="AU1524" s="236" t="s">
        <v>143</v>
      </c>
      <c r="AV1524" s="13" t="s">
        <v>78</v>
      </c>
      <c r="AW1524" s="13" t="s">
        <v>30</v>
      </c>
      <c r="AX1524" s="13" t="s">
        <v>73</v>
      </c>
      <c r="AY1524" s="236" t="s">
        <v>135</v>
      </c>
    </row>
    <row r="1525" s="13" customFormat="1">
      <c r="A1525" s="13"/>
      <c r="B1525" s="226"/>
      <c r="C1525" s="227"/>
      <c r="D1525" s="228" t="s">
        <v>145</v>
      </c>
      <c r="E1525" s="229" t="s">
        <v>1</v>
      </c>
      <c r="F1525" s="230" t="s">
        <v>214</v>
      </c>
      <c r="G1525" s="227"/>
      <c r="H1525" s="229" t="s">
        <v>1</v>
      </c>
      <c r="I1525" s="231"/>
      <c r="J1525" s="227"/>
      <c r="K1525" s="227"/>
      <c r="L1525" s="232"/>
      <c r="M1525" s="233"/>
      <c r="N1525" s="234"/>
      <c r="O1525" s="234"/>
      <c r="P1525" s="234"/>
      <c r="Q1525" s="234"/>
      <c r="R1525" s="234"/>
      <c r="S1525" s="234"/>
      <c r="T1525" s="235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36" t="s">
        <v>145</v>
      </c>
      <c r="AU1525" s="236" t="s">
        <v>143</v>
      </c>
      <c r="AV1525" s="13" t="s">
        <v>78</v>
      </c>
      <c r="AW1525" s="13" t="s">
        <v>30</v>
      </c>
      <c r="AX1525" s="13" t="s">
        <v>73</v>
      </c>
      <c r="AY1525" s="236" t="s">
        <v>135</v>
      </c>
    </row>
    <row r="1526" s="14" customFormat="1">
      <c r="A1526" s="14"/>
      <c r="B1526" s="237"/>
      <c r="C1526" s="238"/>
      <c r="D1526" s="228" t="s">
        <v>145</v>
      </c>
      <c r="E1526" s="239" t="s">
        <v>1</v>
      </c>
      <c r="F1526" s="240" t="s">
        <v>232</v>
      </c>
      <c r="G1526" s="238"/>
      <c r="H1526" s="241">
        <v>-11.34</v>
      </c>
      <c r="I1526" s="242"/>
      <c r="J1526" s="238"/>
      <c r="K1526" s="238"/>
      <c r="L1526" s="243"/>
      <c r="M1526" s="244"/>
      <c r="N1526" s="245"/>
      <c r="O1526" s="245"/>
      <c r="P1526" s="245"/>
      <c r="Q1526" s="245"/>
      <c r="R1526" s="245"/>
      <c r="S1526" s="245"/>
      <c r="T1526" s="246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47" t="s">
        <v>145</v>
      </c>
      <c r="AU1526" s="247" t="s">
        <v>143</v>
      </c>
      <c r="AV1526" s="14" t="s">
        <v>143</v>
      </c>
      <c r="AW1526" s="14" t="s">
        <v>30</v>
      </c>
      <c r="AX1526" s="14" t="s">
        <v>73</v>
      </c>
      <c r="AY1526" s="247" t="s">
        <v>135</v>
      </c>
    </row>
    <row r="1527" s="14" customFormat="1">
      <c r="A1527" s="14"/>
      <c r="B1527" s="237"/>
      <c r="C1527" s="238"/>
      <c r="D1527" s="228" t="s">
        <v>145</v>
      </c>
      <c r="E1527" s="239" t="s">
        <v>1</v>
      </c>
      <c r="F1527" s="240" t="s">
        <v>233</v>
      </c>
      <c r="G1527" s="238"/>
      <c r="H1527" s="241">
        <v>-6.5519999999999996</v>
      </c>
      <c r="I1527" s="242"/>
      <c r="J1527" s="238"/>
      <c r="K1527" s="238"/>
      <c r="L1527" s="243"/>
      <c r="M1527" s="244"/>
      <c r="N1527" s="245"/>
      <c r="O1527" s="245"/>
      <c r="P1527" s="245"/>
      <c r="Q1527" s="245"/>
      <c r="R1527" s="245"/>
      <c r="S1527" s="245"/>
      <c r="T1527" s="246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47" t="s">
        <v>145</v>
      </c>
      <c r="AU1527" s="247" t="s">
        <v>143</v>
      </c>
      <c r="AV1527" s="14" t="s">
        <v>143</v>
      </c>
      <c r="AW1527" s="14" t="s">
        <v>30</v>
      </c>
      <c r="AX1527" s="14" t="s">
        <v>73</v>
      </c>
      <c r="AY1527" s="247" t="s">
        <v>135</v>
      </c>
    </row>
    <row r="1528" s="15" customFormat="1">
      <c r="A1528" s="15"/>
      <c r="B1528" s="248"/>
      <c r="C1528" s="249"/>
      <c r="D1528" s="228" t="s">
        <v>145</v>
      </c>
      <c r="E1528" s="250" t="s">
        <v>1</v>
      </c>
      <c r="F1528" s="251" t="s">
        <v>148</v>
      </c>
      <c r="G1528" s="249"/>
      <c r="H1528" s="252">
        <v>165.505</v>
      </c>
      <c r="I1528" s="253"/>
      <c r="J1528" s="249"/>
      <c r="K1528" s="249"/>
      <c r="L1528" s="254"/>
      <c r="M1528" s="255"/>
      <c r="N1528" s="256"/>
      <c r="O1528" s="256"/>
      <c r="P1528" s="256"/>
      <c r="Q1528" s="256"/>
      <c r="R1528" s="256"/>
      <c r="S1528" s="256"/>
      <c r="T1528" s="257"/>
      <c r="U1528" s="15"/>
      <c r="V1528" s="15"/>
      <c r="W1528" s="15"/>
      <c r="X1528" s="15"/>
      <c r="Y1528" s="15"/>
      <c r="Z1528" s="15"/>
      <c r="AA1528" s="15"/>
      <c r="AB1528" s="15"/>
      <c r="AC1528" s="15"/>
      <c r="AD1528" s="15"/>
      <c r="AE1528" s="15"/>
      <c r="AT1528" s="258" t="s">
        <v>145</v>
      </c>
      <c r="AU1528" s="258" t="s">
        <v>143</v>
      </c>
      <c r="AV1528" s="15" t="s">
        <v>142</v>
      </c>
      <c r="AW1528" s="15" t="s">
        <v>30</v>
      </c>
      <c r="AX1528" s="15" t="s">
        <v>78</v>
      </c>
      <c r="AY1528" s="258" t="s">
        <v>135</v>
      </c>
    </row>
    <row r="1529" s="2" customFormat="1" ht="16.5" customHeight="1">
      <c r="A1529" s="38"/>
      <c r="B1529" s="39"/>
      <c r="C1529" s="212" t="s">
        <v>1812</v>
      </c>
      <c r="D1529" s="212" t="s">
        <v>138</v>
      </c>
      <c r="E1529" s="213" t="s">
        <v>1813</v>
      </c>
      <c r="F1529" s="214" t="s">
        <v>1814</v>
      </c>
      <c r="G1529" s="215" t="s">
        <v>162</v>
      </c>
      <c r="H1529" s="216">
        <v>165.505</v>
      </c>
      <c r="I1529" s="217"/>
      <c r="J1529" s="218">
        <f>ROUND(I1529*H1529,2)</f>
        <v>0</v>
      </c>
      <c r="K1529" s="219"/>
      <c r="L1529" s="44"/>
      <c r="M1529" s="220" t="s">
        <v>1</v>
      </c>
      <c r="N1529" s="221" t="s">
        <v>39</v>
      </c>
      <c r="O1529" s="91"/>
      <c r="P1529" s="222">
        <f>O1529*H1529</f>
        <v>0</v>
      </c>
      <c r="Q1529" s="222">
        <v>0.001</v>
      </c>
      <c r="R1529" s="222">
        <f>Q1529*H1529</f>
        <v>0.16550499999999999</v>
      </c>
      <c r="S1529" s="222">
        <v>0.00031</v>
      </c>
      <c r="T1529" s="223">
        <f>S1529*H1529</f>
        <v>0.051306549999999999</v>
      </c>
      <c r="U1529" s="38"/>
      <c r="V1529" s="38"/>
      <c r="W1529" s="38"/>
      <c r="X1529" s="38"/>
      <c r="Y1529" s="38"/>
      <c r="Z1529" s="38"/>
      <c r="AA1529" s="38"/>
      <c r="AB1529" s="38"/>
      <c r="AC1529" s="38"/>
      <c r="AD1529" s="38"/>
      <c r="AE1529" s="38"/>
      <c r="AR1529" s="224" t="s">
        <v>253</v>
      </c>
      <c r="AT1529" s="224" t="s">
        <v>138</v>
      </c>
      <c r="AU1529" s="224" t="s">
        <v>143</v>
      </c>
      <c r="AY1529" s="17" t="s">
        <v>135</v>
      </c>
      <c r="BE1529" s="225">
        <f>IF(N1529="základní",J1529,0)</f>
        <v>0</v>
      </c>
      <c r="BF1529" s="225">
        <f>IF(N1529="snížená",J1529,0)</f>
        <v>0</v>
      </c>
      <c r="BG1529" s="225">
        <f>IF(N1529="zákl. přenesená",J1529,0)</f>
        <v>0</v>
      </c>
      <c r="BH1529" s="225">
        <f>IF(N1529="sníž. přenesená",J1529,0)</f>
        <v>0</v>
      </c>
      <c r="BI1529" s="225">
        <f>IF(N1529="nulová",J1529,0)</f>
        <v>0</v>
      </c>
      <c r="BJ1529" s="17" t="s">
        <v>143</v>
      </c>
      <c r="BK1529" s="225">
        <f>ROUND(I1529*H1529,2)</f>
        <v>0</v>
      </c>
      <c r="BL1529" s="17" t="s">
        <v>253</v>
      </c>
      <c r="BM1529" s="224" t="s">
        <v>1815</v>
      </c>
    </row>
    <row r="1530" s="13" customFormat="1">
      <c r="A1530" s="13"/>
      <c r="B1530" s="226"/>
      <c r="C1530" s="227"/>
      <c r="D1530" s="228" t="s">
        <v>145</v>
      </c>
      <c r="E1530" s="229" t="s">
        <v>1</v>
      </c>
      <c r="F1530" s="230" t="s">
        <v>1806</v>
      </c>
      <c r="G1530" s="227"/>
      <c r="H1530" s="229" t="s">
        <v>1</v>
      </c>
      <c r="I1530" s="231"/>
      <c r="J1530" s="227"/>
      <c r="K1530" s="227"/>
      <c r="L1530" s="232"/>
      <c r="M1530" s="233"/>
      <c r="N1530" s="234"/>
      <c r="O1530" s="234"/>
      <c r="P1530" s="234"/>
      <c r="Q1530" s="234"/>
      <c r="R1530" s="234"/>
      <c r="S1530" s="234"/>
      <c r="T1530" s="235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36" t="s">
        <v>145</v>
      </c>
      <c r="AU1530" s="236" t="s">
        <v>143</v>
      </c>
      <c r="AV1530" s="13" t="s">
        <v>78</v>
      </c>
      <c r="AW1530" s="13" t="s">
        <v>30</v>
      </c>
      <c r="AX1530" s="13" t="s">
        <v>73</v>
      </c>
      <c r="AY1530" s="236" t="s">
        <v>135</v>
      </c>
    </row>
    <row r="1531" s="13" customFormat="1">
      <c r="A1531" s="13"/>
      <c r="B1531" s="226"/>
      <c r="C1531" s="227"/>
      <c r="D1531" s="228" t="s">
        <v>145</v>
      </c>
      <c r="E1531" s="229" t="s">
        <v>1</v>
      </c>
      <c r="F1531" s="230" t="s">
        <v>183</v>
      </c>
      <c r="G1531" s="227"/>
      <c r="H1531" s="229" t="s">
        <v>1</v>
      </c>
      <c r="I1531" s="231"/>
      <c r="J1531" s="227"/>
      <c r="K1531" s="227"/>
      <c r="L1531" s="232"/>
      <c r="M1531" s="233"/>
      <c r="N1531" s="234"/>
      <c r="O1531" s="234"/>
      <c r="P1531" s="234"/>
      <c r="Q1531" s="234"/>
      <c r="R1531" s="234"/>
      <c r="S1531" s="234"/>
      <c r="T1531" s="235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6" t="s">
        <v>145</v>
      </c>
      <c r="AU1531" s="236" t="s">
        <v>143</v>
      </c>
      <c r="AV1531" s="13" t="s">
        <v>78</v>
      </c>
      <c r="AW1531" s="13" t="s">
        <v>30</v>
      </c>
      <c r="AX1531" s="13" t="s">
        <v>73</v>
      </c>
      <c r="AY1531" s="236" t="s">
        <v>135</v>
      </c>
    </row>
    <row r="1532" s="14" customFormat="1">
      <c r="A1532" s="14"/>
      <c r="B1532" s="237"/>
      <c r="C1532" s="238"/>
      <c r="D1532" s="228" t="s">
        <v>145</v>
      </c>
      <c r="E1532" s="239" t="s">
        <v>1</v>
      </c>
      <c r="F1532" s="240" t="s">
        <v>184</v>
      </c>
      <c r="G1532" s="238"/>
      <c r="H1532" s="241">
        <v>7.1059999999999999</v>
      </c>
      <c r="I1532" s="242"/>
      <c r="J1532" s="238"/>
      <c r="K1532" s="238"/>
      <c r="L1532" s="243"/>
      <c r="M1532" s="244"/>
      <c r="N1532" s="245"/>
      <c r="O1532" s="245"/>
      <c r="P1532" s="245"/>
      <c r="Q1532" s="245"/>
      <c r="R1532" s="245"/>
      <c r="S1532" s="245"/>
      <c r="T1532" s="246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47" t="s">
        <v>145</v>
      </c>
      <c r="AU1532" s="247" t="s">
        <v>143</v>
      </c>
      <c r="AV1532" s="14" t="s">
        <v>143</v>
      </c>
      <c r="AW1532" s="14" t="s">
        <v>30</v>
      </c>
      <c r="AX1532" s="14" t="s">
        <v>73</v>
      </c>
      <c r="AY1532" s="247" t="s">
        <v>135</v>
      </c>
    </row>
    <row r="1533" s="13" customFormat="1">
      <c r="A1533" s="13"/>
      <c r="B1533" s="226"/>
      <c r="C1533" s="227"/>
      <c r="D1533" s="228" t="s">
        <v>145</v>
      </c>
      <c r="E1533" s="229" t="s">
        <v>1</v>
      </c>
      <c r="F1533" s="230" t="s">
        <v>185</v>
      </c>
      <c r="G1533" s="227"/>
      <c r="H1533" s="229" t="s">
        <v>1</v>
      </c>
      <c r="I1533" s="231"/>
      <c r="J1533" s="227"/>
      <c r="K1533" s="227"/>
      <c r="L1533" s="232"/>
      <c r="M1533" s="233"/>
      <c r="N1533" s="234"/>
      <c r="O1533" s="234"/>
      <c r="P1533" s="234"/>
      <c r="Q1533" s="234"/>
      <c r="R1533" s="234"/>
      <c r="S1533" s="234"/>
      <c r="T1533" s="235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36" t="s">
        <v>145</v>
      </c>
      <c r="AU1533" s="236" t="s">
        <v>143</v>
      </c>
      <c r="AV1533" s="13" t="s">
        <v>78</v>
      </c>
      <c r="AW1533" s="13" t="s">
        <v>30</v>
      </c>
      <c r="AX1533" s="13" t="s">
        <v>73</v>
      </c>
      <c r="AY1533" s="236" t="s">
        <v>135</v>
      </c>
    </row>
    <row r="1534" s="14" customFormat="1">
      <c r="A1534" s="14"/>
      <c r="B1534" s="237"/>
      <c r="C1534" s="238"/>
      <c r="D1534" s="228" t="s">
        <v>145</v>
      </c>
      <c r="E1534" s="239" t="s">
        <v>1</v>
      </c>
      <c r="F1534" s="240" t="s">
        <v>186</v>
      </c>
      <c r="G1534" s="238"/>
      <c r="H1534" s="241">
        <v>0.96999999999999997</v>
      </c>
      <c r="I1534" s="242"/>
      <c r="J1534" s="238"/>
      <c r="K1534" s="238"/>
      <c r="L1534" s="243"/>
      <c r="M1534" s="244"/>
      <c r="N1534" s="245"/>
      <c r="O1534" s="245"/>
      <c r="P1534" s="245"/>
      <c r="Q1534" s="245"/>
      <c r="R1534" s="245"/>
      <c r="S1534" s="245"/>
      <c r="T1534" s="246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47" t="s">
        <v>145</v>
      </c>
      <c r="AU1534" s="247" t="s">
        <v>143</v>
      </c>
      <c r="AV1534" s="14" t="s">
        <v>143</v>
      </c>
      <c r="AW1534" s="14" t="s">
        <v>30</v>
      </c>
      <c r="AX1534" s="14" t="s">
        <v>73</v>
      </c>
      <c r="AY1534" s="247" t="s">
        <v>135</v>
      </c>
    </row>
    <row r="1535" s="13" customFormat="1">
      <c r="A1535" s="13"/>
      <c r="B1535" s="226"/>
      <c r="C1535" s="227"/>
      <c r="D1535" s="228" t="s">
        <v>145</v>
      </c>
      <c r="E1535" s="229" t="s">
        <v>1</v>
      </c>
      <c r="F1535" s="230" t="s">
        <v>187</v>
      </c>
      <c r="G1535" s="227"/>
      <c r="H1535" s="229" t="s">
        <v>1</v>
      </c>
      <c r="I1535" s="231"/>
      <c r="J1535" s="227"/>
      <c r="K1535" s="227"/>
      <c r="L1535" s="232"/>
      <c r="M1535" s="233"/>
      <c r="N1535" s="234"/>
      <c r="O1535" s="234"/>
      <c r="P1535" s="234"/>
      <c r="Q1535" s="234"/>
      <c r="R1535" s="234"/>
      <c r="S1535" s="234"/>
      <c r="T1535" s="235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36" t="s">
        <v>145</v>
      </c>
      <c r="AU1535" s="236" t="s">
        <v>143</v>
      </c>
      <c r="AV1535" s="13" t="s">
        <v>78</v>
      </c>
      <c r="AW1535" s="13" t="s">
        <v>30</v>
      </c>
      <c r="AX1535" s="13" t="s">
        <v>73</v>
      </c>
      <c r="AY1535" s="236" t="s">
        <v>135</v>
      </c>
    </row>
    <row r="1536" s="14" customFormat="1">
      <c r="A1536" s="14"/>
      <c r="B1536" s="237"/>
      <c r="C1536" s="238"/>
      <c r="D1536" s="228" t="s">
        <v>145</v>
      </c>
      <c r="E1536" s="239" t="s">
        <v>1</v>
      </c>
      <c r="F1536" s="240" t="s">
        <v>188</v>
      </c>
      <c r="G1536" s="238"/>
      <c r="H1536" s="241">
        <v>2.4510000000000001</v>
      </c>
      <c r="I1536" s="242"/>
      <c r="J1536" s="238"/>
      <c r="K1536" s="238"/>
      <c r="L1536" s="243"/>
      <c r="M1536" s="244"/>
      <c r="N1536" s="245"/>
      <c r="O1536" s="245"/>
      <c r="P1536" s="245"/>
      <c r="Q1536" s="245"/>
      <c r="R1536" s="245"/>
      <c r="S1536" s="245"/>
      <c r="T1536" s="246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47" t="s">
        <v>145</v>
      </c>
      <c r="AU1536" s="247" t="s">
        <v>143</v>
      </c>
      <c r="AV1536" s="14" t="s">
        <v>143</v>
      </c>
      <c r="AW1536" s="14" t="s">
        <v>30</v>
      </c>
      <c r="AX1536" s="14" t="s">
        <v>73</v>
      </c>
      <c r="AY1536" s="247" t="s">
        <v>135</v>
      </c>
    </row>
    <row r="1537" s="13" customFormat="1">
      <c r="A1537" s="13"/>
      <c r="B1537" s="226"/>
      <c r="C1537" s="227"/>
      <c r="D1537" s="228" t="s">
        <v>145</v>
      </c>
      <c r="E1537" s="229" t="s">
        <v>1</v>
      </c>
      <c r="F1537" s="230" t="s">
        <v>189</v>
      </c>
      <c r="G1537" s="227"/>
      <c r="H1537" s="229" t="s">
        <v>1</v>
      </c>
      <c r="I1537" s="231"/>
      <c r="J1537" s="227"/>
      <c r="K1537" s="227"/>
      <c r="L1537" s="232"/>
      <c r="M1537" s="233"/>
      <c r="N1537" s="234"/>
      <c r="O1537" s="234"/>
      <c r="P1537" s="234"/>
      <c r="Q1537" s="234"/>
      <c r="R1537" s="234"/>
      <c r="S1537" s="234"/>
      <c r="T1537" s="235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36" t="s">
        <v>145</v>
      </c>
      <c r="AU1537" s="236" t="s">
        <v>143</v>
      </c>
      <c r="AV1537" s="13" t="s">
        <v>78</v>
      </c>
      <c r="AW1537" s="13" t="s">
        <v>30</v>
      </c>
      <c r="AX1537" s="13" t="s">
        <v>73</v>
      </c>
      <c r="AY1537" s="236" t="s">
        <v>135</v>
      </c>
    </row>
    <row r="1538" s="14" customFormat="1">
      <c r="A1538" s="14"/>
      <c r="B1538" s="237"/>
      <c r="C1538" s="238"/>
      <c r="D1538" s="228" t="s">
        <v>145</v>
      </c>
      <c r="E1538" s="239" t="s">
        <v>1</v>
      </c>
      <c r="F1538" s="240" t="s">
        <v>190</v>
      </c>
      <c r="G1538" s="238"/>
      <c r="H1538" s="241">
        <v>5.1399999999999997</v>
      </c>
      <c r="I1538" s="242"/>
      <c r="J1538" s="238"/>
      <c r="K1538" s="238"/>
      <c r="L1538" s="243"/>
      <c r="M1538" s="244"/>
      <c r="N1538" s="245"/>
      <c r="O1538" s="245"/>
      <c r="P1538" s="245"/>
      <c r="Q1538" s="245"/>
      <c r="R1538" s="245"/>
      <c r="S1538" s="245"/>
      <c r="T1538" s="246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47" t="s">
        <v>145</v>
      </c>
      <c r="AU1538" s="247" t="s">
        <v>143</v>
      </c>
      <c r="AV1538" s="14" t="s">
        <v>143</v>
      </c>
      <c r="AW1538" s="14" t="s">
        <v>30</v>
      </c>
      <c r="AX1538" s="14" t="s">
        <v>73</v>
      </c>
      <c r="AY1538" s="247" t="s">
        <v>135</v>
      </c>
    </row>
    <row r="1539" s="13" customFormat="1">
      <c r="A1539" s="13"/>
      <c r="B1539" s="226"/>
      <c r="C1539" s="227"/>
      <c r="D1539" s="228" t="s">
        <v>145</v>
      </c>
      <c r="E1539" s="229" t="s">
        <v>1</v>
      </c>
      <c r="F1539" s="230" t="s">
        <v>191</v>
      </c>
      <c r="G1539" s="227"/>
      <c r="H1539" s="229" t="s">
        <v>1</v>
      </c>
      <c r="I1539" s="231"/>
      <c r="J1539" s="227"/>
      <c r="K1539" s="227"/>
      <c r="L1539" s="232"/>
      <c r="M1539" s="233"/>
      <c r="N1539" s="234"/>
      <c r="O1539" s="234"/>
      <c r="P1539" s="234"/>
      <c r="Q1539" s="234"/>
      <c r="R1539" s="234"/>
      <c r="S1539" s="234"/>
      <c r="T1539" s="235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36" t="s">
        <v>145</v>
      </c>
      <c r="AU1539" s="236" t="s">
        <v>143</v>
      </c>
      <c r="AV1539" s="13" t="s">
        <v>78</v>
      </c>
      <c r="AW1539" s="13" t="s">
        <v>30</v>
      </c>
      <c r="AX1539" s="13" t="s">
        <v>73</v>
      </c>
      <c r="AY1539" s="236" t="s">
        <v>135</v>
      </c>
    </row>
    <row r="1540" s="14" customFormat="1">
      <c r="A1540" s="14"/>
      <c r="B1540" s="237"/>
      <c r="C1540" s="238"/>
      <c r="D1540" s="228" t="s">
        <v>145</v>
      </c>
      <c r="E1540" s="239" t="s">
        <v>1</v>
      </c>
      <c r="F1540" s="240" t="s">
        <v>192</v>
      </c>
      <c r="G1540" s="238"/>
      <c r="H1540" s="241">
        <v>10.348000000000001</v>
      </c>
      <c r="I1540" s="242"/>
      <c r="J1540" s="238"/>
      <c r="K1540" s="238"/>
      <c r="L1540" s="243"/>
      <c r="M1540" s="244"/>
      <c r="N1540" s="245"/>
      <c r="O1540" s="245"/>
      <c r="P1540" s="245"/>
      <c r="Q1540" s="245"/>
      <c r="R1540" s="245"/>
      <c r="S1540" s="245"/>
      <c r="T1540" s="246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47" t="s">
        <v>145</v>
      </c>
      <c r="AU1540" s="247" t="s">
        <v>143</v>
      </c>
      <c r="AV1540" s="14" t="s">
        <v>143</v>
      </c>
      <c r="AW1540" s="14" t="s">
        <v>30</v>
      </c>
      <c r="AX1540" s="14" t="s">
        <v>73</v>
      </c>
      <c r="AY1540" s="247" t="s">
        <v>135</v>
      </c>
    </row>
    <row r="1541" s="13" customFormat="1">
      <c r="A1541" s="13"/>
      <c r="B1541" s="226"/>
      <c r="C1541" s="227"/>
      <c r="D1541" s="228" t="s">
        <v>145</v>
      </c>
      <c r="E1541" s="229" t="s">
        <v>1</v>
      </c>
      <c r="F1541" s="230" t="s">
        <v>193</v>
      </c>
      <c r="G1541" s="227"/>
      <c r="H1541" s="229" t="s">
        <v>1</v>
      </c>
      <c r="I1541" s="231"/>
      <c r="J1541" s="227"/>
      <c r="K1541" s="227"/>
      <c r="L1541" s="232"/>
      <c r="M1541" s="233"/>
      <c r="N1541" s="234"/>
      <c r="O1541" s="234"/>
      <c r="P1541" s="234"/>
      <c r="Q1541" s="234"/>
      <c r="R1541" s="234"/>
      <c r="S1541" s="234"/>
      <c r="T1541" s="235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36" t="s">
        <v>145</v>
      </c>
      <c r="AU1541" s="236" t="s">
        <v>143</v>
      </c>
      <c r="AV1541" s="13" t="s">
        <v>78</v>
      </c>
      <c r="AW1541" s="13" t="s">
        <v>30</v>
      </c>
      <c r="AX1541" s="13" t="s">
        <v>73</v>
      </c>
      <c r="AY1541" s="236" t="s">
        <v>135</v>
      </c>
    </row>
    <row r="1542" s="14" customFormat="1">
      <c r="A1542" s="14"/>
      <c r="B1542" s="237"/>
      <c r="C1542" s="238"/>
      <c r="D1542" s="228" t="s">
        <v>145</v>
      </c>
      <c r="E1542" s="239" t="s">
        <v>1</v>
      </c>
      <c r="F1542" s="240" t="s">
        <v>194</v>
      </c>
      <c r="G1542" s="238"/>
      <c r="H1542" s="241">
        <v>16.510999999999999</v>
      </c>
      <c r="I1542" s="242"/>
      <c r="J1542" s="238"/>
      <c r="K1542" s="238"/>
      <c r="L1542" s="243"/>
      <c r="M1542" s="244"/>
      <c r="N1542" s="245"/>
      <c r="O1542" s="245"/>
      <c r="P1542" s="245"/>
      <c r="Q1542" s="245"/>
      <c r="R1542" s="245"/>
      <c r="S1542" s="245"/>
      <c r="T1542" s="246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T1542" s="247" t="s">
        <v>145</v>
      </c>
      <c r="AU1542" s="247" t="s">
        <v>143</v>
      </c>
      <c r="AV1542" s="14" t="s">
        <v>143</v>
      </c>
      <c r="AW1542" s="14" t="s">
        <v>30</v>
      </c>
      <c r="AX1542" s="14" t="s">
        <v>73</v>
      </c>
      <c r="AY1542" s="247" t="s">
        <v>135</v>
      </c>
    </row>
    <row r="1543" s="13" customFormat="1">
      <c r="A1543" s="13"/>
      <c r="B1543" s="226"/>
      <c r="C1543" s="227"/>
      <c r="D1543" s="228" t="s">
        <v>145</v>
      </c>
      <c r="E1543" s="229" t="s">
        <v>1</v>
      </c>
      <c r="F1543" s="230" t="s">
        <v>1807</v>
      </c>
      <c r="G1543" s="227"/>
      <c r="H1543" s="229" t="s">
        <v>1</v>
      </c>
      <c r="I1543" s="231"/>
      <c r="J1543" s="227"/>
      <c r="K1543" s="227"/>
      <c r="L1543" s="232"/>
      <c r="M1543" s="233"/>
      <c r="N1543" s="234"/>
      <c r="O1543" s="234"/>
      <c r="P1543" s="234"/>
      <c r="Q1543" s="234"/>
      <c r="R1543" s="234"/>
      <c r="S1543" s="234"/>
      <c r="T1543" s="235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6" t="s">
        <v>145</v>
      </c>
      <c r="AU1543" s="236" t="s">
        <v>143</v>
      </c>
      <c r="AV1543" s="13" t="s">
        <v>78</v>
      </c>
      <c r="AW1543" s="13" t="s">
        <v>30</v>
      </c>
      <c r="AX1543" s="13" t="s">
        <v>73</v>
      </c>
      <c r="AY1543" s="236" t="s">
        <v>135</v>
      </c>
    </row>
    <row r="1544" s="13" customFormat="1">
      <c r="A1544" s="13"/>
      <c r="B1544" s="226"/>
      <c r="C1544" s="227"/>
      <c r="D1544" s="228" t="s">
        <v>145</v>
      </c>
      <c r="E1544" s="229" t="s">
        <v>1</v>
      </c>
      <c r="F1544" s="230" t="s">
        <v>183</v>
      </c>
      <c r="G1544" s="227"/>
      <c r="H1544" s="229" t="s">
        <v>1</v>
      </c>
      <c r="I1544" s="231"/>
      <c r="J1544" s="227"/>
      <c r="K1544" s="227"/>
      <c r="L1544" s="232"/>
      <c r="M1544" s="233"/>
      <c r="N1544" s="234"/>
      <c r="O1544" s="234"/>
      <c r="P1544" s="234"/>
      <c r="Q1544" s="234"/>
      <c r="R1544" s="234"/>
      <c r="S1544" s="234"/>
      <c r="T1544" s="235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36" t="s">
        <v>145</v>
      </c>
      <c r="AU1544" s="236" t="s">
        <v>143</v>
      </c>
      <c r="AV1544" s="13" t="s">
        <v>78</v>
      </c>
      <c r="AW1544" s="13" t="s">
        <v>30</v>
      </c>
      <c r="AX1544" s="13" t="s">
        <v>73</v>
      </c>
      <c r="AY1544" s="236" t="s">
        <v>135</v>
      </c>
    </row>
    <row r="1545" s="14" customFormat="1">
      <c r="A1545" s="14"/>
      <c r="B1545" s="237"/>
      <c r="C1545" s="238"/>
      <c r="D1545" s="228" t="s">
        <v>145</v>
      </c>
      <c r="E1545" s="239" t="s">
        <v>1</v>
      </c>
      <c r="F1545" s="240" t="s">
        <v>223</v>
      </c>
      <c r="G1545" s="238"/>
      <c r="H1545" s="241">
        <v>29.481000000000002</v>
      </c>
      <c r="I1545" s="242"/>
      <c r="J1545" s="238"/>
      <c r="K1545" s="238"/>
      <c r="L1545" s="243"/>
      <c r="M1545" s="244"/>
      <c r="N1545" s="245"/>
      <c r="O1545" s="245"/>
      <c r="P1545" s="245"/>
      <c r="Q1545" s="245"/>
      <c r="R1545" s="245"/>
      <c r="S1545" s="245"/>
      <c r="T1545" s="246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47" t="s">
        <v>145</v>
      </c>
      <c r="AU1545" s="247" t="s">
        <v>143</v>
      </c>
      <c r="AV1545" s="14" t="s">
        <v>143</v>
      </c>
      <c r="AW1545" s="14" t="s">
        <v>30</v>
      </c>
      <c r="AX1545" s="14" t="s">
        <v>73</v>
      </c>
      <c r="AY1545" s="247" t="s">
        <v>135</v>
      </c>
    </row>
    <row r="1546" s="13" customFormat="1">
      <c r="A1546" s="13"/>
      <c r="B1546" s="226"/>
      <c r="C1546" s="227"/>
      <c r="D1546" s="228" t="s">
        <v>145</v>
      </c>
      <c r="E1546" s="229" t="s">
        <v>1</v>
      </c>
      <c r="F1546" s="230" t="s">
        <v>224</v>
      </c>
      <c r="G1546" s="227"/>
      <c r="H1546" s="229" t="s">
        <v>1</v>
      </c>
      <c r="I1546" s="231"/>
      <c r="J1546" s="227"/>
      <c r="K1546" s="227"/>
      <c r="L1546" s="232"/>
      <c r="M1546" s="233"/>
      <c r="N1546" s="234"/>
      <c r="O1546" s="234"/>
      <c r="P1546" s="234"/>
      <c r="Q1546" s="234"/>
      <c r="R1546" s="234"/>
      <c r="S1546" s="234"/>
      <c r="T1546" s="235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36" t="s">
        <v>145</v>
      </c>
      <c r="AU1546" s="236" t="s">
        <v>143</v>
      </c>
      <c r="AV1546" s="13" t="s">
        <v>78</v>
      </c>
      <c r="AW1546" s="13" t="s">
        <v>30</v>
      </c>
      <c r="AX1546" s="13" t="s">
        <v>73</v>
      </c>
      <c r="AY1546" s="236" t="s">
        <v>135</v>
      </c>
    </row>
    <row r="1547" s="14" customFormat="1">
      <c r="A1547" s="14"/>
      <c r="B1547" s="237"/>
      <c r="C1547" s="238"/>
      <c r="D1547" s="228" t="s">
        <v>145</v>
      </c>
      <c r="E1547" s="239" t="s">
        <v>1</v>
      </c>
      <c r="F1547" s="240" t="s">
        <v>225</v>
      </c>
      <c r="G1547" s="238"/>
      <c r="H1547" s="241">
        <v>8.3409999999999993</v>
      </c>
      <c r="I1547" s="242"/>
      <c r="J1547" s="238"/>
      <c r="K1547" s="238"/>
      <c r="L1547" s="243"/>
      <c r="M1547" s="244"/>
      <c r="N1547" s="245"/>
      <c r="O1547" s="245"/>
      <c r="P1547" s="245"/>
      <c r="Q1547" s="245"/>
      <c r="R1547" s="245"/>
      <c r="S1547" s="245"/>
      <c r="T1547" s="246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47" t="s">
        <v>145</v>
      </c>
      <c r="AU1547" s="247" t="s">
        <v>143</v>
      </c>
      <c r="AV1547" s="14" t="s">
        <v>143</v>
      </c>
      <c r="AW1547" s="14" t="s">
        <v>30</v>
      </c>
      <c r="AX1547" s="14" t="s">
        <v>73</v>
      </c>
      <c r="AY1547" s="247" t="s">
        <v>135</v>
      </c>
    </row>
    <row r="1548" s="13" customFormat="1">
      <c r="A1548" s="13"/>
      <c r="B1548" s="226"/>
      <c r="C1548" s="227"/>
      <c r="D1548" s="228" t="s">
        <v>145</v>
      </c>
      <c r="E1548" s="229" t="s">
        <v>1</v>
      </c>
      <c r="F1548" s="230" t="s">
        <v>187</v>
      </c>
      <c r="G1548" s="227"/>
      <c r="H1548" s="229" t="s">
        <v>1</v>
      </c>
      <c r="I1548" s="231"/>
      <c r="J1548" s="227"/>
      <c r="K1548" s="227"/>
      <c r="L1548" s="232"/>
      <c r="M1548" s="233"/>
      <c r="N1548" s="234"/>
      <c r="O1548" s="234"/>
      <c r="P1548" s="234"/>
      <c r="Q1548" s="234"/>
      <c r="R1548" s="234"/>
      <c r="S1548" s="234"/>
      <c r="T1548" s="235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36" t="s">
        <v>145</v>
      </c>
      <c r="AU1548" s="236" t="s">
        <v>143</v>
      </c>
      <c r="AV1548" s="13" t="s">
        <v>78</v>
      </c>
      <c r="AW1548" s="13" t="s">
        <v>30</v>
      </c>
      <c r="AX1548" s="13" t="s">
        <v>73</v>
      </c>
      <c r="AY1548" s="236" t="s">
        <v>135</v>
      </c>
    </row>
    <row r="1549" s="14" customFormat="1">
      <c r="A1549" s="14"/>
      <c r="B1549" s="237"/>
      <c r="C1549" s="238"/>
      <c r="D1549" s="228" t="s">
        <v>145</v>
      </c>
      <c r="E1549" s="239" t="s">
        <v>1</v>
      </c>
      <c r="F1549" s="240" t="s">
        <v>226</v>
      </c>
      <c r="G1549" s="238"/>
      <c r="H1549" s="241">
        <v>14.207000000000001</v>
      </c>
      <c r="I1549" s="242"/>
      <c r="J1549" s="238"/>
      <c r="K1549" s="238"/>
      <c r="L1549" s="243"/>
      <c r="M1549" s="244"/>
      <c r="N1549" s="245"/>
      <c r="O1549" s="245"/>
      <c r="P1549" s="245"/>
      <c r="Q1549" s="245"/>
      <c r="R1549" s="245"/>
      <c r="S1549" s="245"/>
      <c r="T1549" s="246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47" t="s">
        <v>145</v>
      </c>
      <c r="AU1549" s="247" t="s">
        <v>143</v>
      </c>
      <c r="AV1549" s="14" t="s">
        <v>143</v>
      </c>
      <c r="AW1549" s="14" t="s">
        <v>30</v>
      </c>
      <c r="AX1549" s="14" t="s">
        <v>73</v>
      </c>
      <c r="AY1549" s="247" t="s">
        <v>135</v>
      </c>
    </row>
    <row r="1550" s="13" customFormat="1">
      <c r="A1550" s="13"/>
      <c r="B1550" s="226"/>
      <c r="C1550" s="227"/>
      <c r="D1550" s="228" t="s">
        <v>145</v>
      </c>
      <c r="E1550" s="229" t="s">
        <v>1</v>
      </c>
      <c r="F1550" s="230" t="s">
        <v>189</v>
      </c>
      <c r="G1550" s="227"/>
      <c r="H1550" s="229" t="s">
        <v>1</v>
      </c>
      <c r="I1550" s="231"/>
      <c r="J1550" s="227"/>
      <c r="K1550" s="227"/>
      <c r="L1550" s="232"/>
      <c r="M1550" s="233"/>
      <c r="N1550" s="234"/>
      <c r="O1550" s="234"/>
      <c r="P1550" s="234"/>
      <c r="Q1550" s="234"/>
      <c r="R1550" s="234"/>
      <c r="S1550" s="234"/>
      <c r="T1550" s="235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36" t="s">
        <v>145</v>
      </c>
      <c r="AU1550" s="236" t="s">
        <v>143</v>
      </c>
      <c r="AV1550" s="13" t="s">
        <v>78</v>
      </c>
      <c r="AW1550" s="13" t="s">
        <v>30</v>
      </c>
      <c r="AX1550" s="13" t="s">
        <v>73</v>
      </c>
      <c r="AY1550" s="236" t="s">
        <v>135</v>
      </c>
    </row>
    <row r="1551" s="14" customFormat="1">
      <c r="A1551" s="14"/>
      <c r="B1551" s="237"/>
      <c r="C1551" s="238"/>
      <c r="D1551" s="228" t="s">
        <v>145</v>
      </c>
      <c r="E1551" s="239" t="s">
        <v>1</v>
      </c>
      <c r="F1551" s="240" t="s">
        <v>227</v>
      </c>
      <c r="G1551" s="238"/>
      <c r="H1551" s="241">
        <v>21.856000000000002</v>
      </c>
      <c r="I1551" s="242"/>
      <c r="J1551" s="238"/>
      <c r="K1551" s="238"/>
      <c r="L1551" s="243"/>
      <c r="M1551" s="244"/>
      <c r="N1551" s="245"/>
      <c r="O1551" s="245"/>
      <c r="P1551" s="245"/>
      <c r="Q1551" s="245"/>
      <c r="R1551" s="245"/>
      <c r="S1551" s="245"/>
      <c r="T1551" s="246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47" t="s">
        <v>145</v>
      </c>
      <c r="AU1551" s="247" t="s">
        <v>143</v>
      </c>
      <c r="AV1551" s="14" t="s">
        <v>143</v>
      </c>
      <c r="AW1551" s="14" t="s">
        <v>30</v>
      </c>
      <c r="AX1551" s="14" t="s">
        <v>73</v>
      </c>
      <c r="AY1551" s="247" t="s">
        <v>135</v>
      </c>
    </row>
    <row r="1552" s="13" customFormat="1">
      <c r="A1552" s="13"/>
      <c r="B1552" s="226"/>
      <c r="C1552" s="227"/>
      <c r="D1552" s="228" t="s">
        <v>145</v>
      </c>
      <c r="E1552" s="229" t="s">
        <v>1</v>
      </c>
      <c r="F1552" s="230" t="s">
        <v>191</v>
      </c>
      <c r="G1552" s="227"/>
      <c r="H1552" s="229" t="s">
        <v>1</v>
      </c>
      <c r="I1552" s="231"/>
      <c r="J1552" s="227"/>
      <c r="K1552" s="227"/>
      <c r="L1552" s="232"/>
      <c r="M1552" s="233"/>
      <c r="N1552" s="234"/>
      <c r="O1552" s="234"/>
      <c r="P1552" s="234"/>
      <c r="Q1552" s="234"/>
      <c r="R1552" s="234"/>
      <c r="S1552" s="234"/>
      <c r="T1552" s="235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36" t="s">
        <v>145</v>
      </c>
      <c r="AU1552" s="236" t="s">
        <v>143</v>
      </c>
      <c r="AV1552" s="13" t="s">
        <v>78</v>
      </c>
      <c r="AW1552" s="13" t="s">
        <v>30</v>
      </c>
      <c r="AX1552" s="13" t="s">
        <v>73</v>
      </c>
      <c r="AY1552" s="236" t="s">
        <v>135</v>
      </c>
    </row>
    <row r="1553" s="14" customFormat="1">
      <c r="A1553" s="14"/>
      <c r="B1553" s="237"/>
      <c r="C1553" s="238"/>
      <c r="D1553" s="228" t="s">
        <v>145</v>
      </c>
      <c r="E1553" s="239" t="s">
        <v>1</v>
      </c>
      <c r="F1553" s="240" t="s">
        <v>228</v>
      </c>
      <c r="G1553" s="238"/>
      <c r="H1553" s="241">
        <v>30.102</v>
      </c>
      <c r="I1553" s="242"/>
      <c r="J1553" s="238"/>
      <c r="K1553" s="238"/>
      <c r="L1553" s="243"/>
      <c r="M1553" s="244"/>
      <c r="N1553" s="245"/>
      <c r="O1553" s="245"/>
      <c r="P1553" s="245"/>
      <c r="Q1553" s="245"/>
      <c r="R1553" s="245"/>
      <c r="S1553" s="245"/>
      <c r="T1553" s="246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47" t="s">
        <v>145</v>
      </c>
      <c r="AU1553" s="247" t="s">
        <v>143</v>
      </c>
      <c r="AV1553" s="14" t="s">
        <v>143</v>
      </c>
      <c r="AW1553" s="14" t="s">
        <v>30</v>
      </c>
      <c r="AX1553" s="14" t="s">
        <v>73</v>
      </c>
      <c r="AY1553" s="247" t="s">
        <v>135</v>
      </c>
    </row>
    <row r="1554" s="13" customFormat="1">
      <c r="A1554" s="13"/>
      <c r="B1554" s="226"/>
      <c r="C1554" s="227"/>
      <c r="D1554" s="228" t="s">
        <v>145</v>
      </c>
      <c r="E1554" s="229" t="s">
        <v>1</v>
      </c>
      <c r="F1554" s="230" t="s">
        <v>229</v>
      </c>
      <c r="G1554" s="227"/>
      <c r="H1554" s="229" t="s">
        <v>1</v>
      </c>
      <c r="I1554" s="231"/>
      <c r="J1554" s="227"/>
      <c r="K1554" s="227"/>
      <c r="L1554" s="232"/>
      <c r="M1554" s="233"/>
      <c r="N1554" s="234"/>
      <c r="O1554" s="234"/>
      <c r="P1554" s="234"/>
      <c r="Q1554" s="234"/>
      <c r="R1554" s="234"/>
      <c r="S1554" s="234"/>
      <c r="T1554" s="235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36" t="s">
        <v>145</v>
      </c>
      <c r="AU1554" s="236" t="s">
        <v>143</v>
      </c>
      <c r="AV1554" s="13" t="s">
        <v>78</v>
      </c>
      <c r="AW1554" s="13" t="s">
        <v>30</v>
      </c>
      <c r="AX1554" s="13" t="s">
        <v>73</v>
      </c>
      <c r="AY1554" s="236" t="s">
        <v>135</v>
      </c>
    </row>
    <row r="1555" s="14" customFormat="1">
      <c r="A1555" s="14"/>
      <c r="B1555" s="237"/>
      <c r="C1555" s="238"/>
      <c r="D1555" s="228" t="s">
        <v>145</v>
      </c>
      <c r="E1555" s="239" t="s">
        <v>1</v>
      </c>
      <c r="F1555" s="240" t="s">
        <v>230</v>
      </c>
      <c r="G1555" s="238"/>
      <c r="H1555" s="241">
        <v>36.884</v>
      </c>
      <c r="I1555" s="242"/>
      <c r="J1555" s="238"/>
      <c r="K1555" s="238"/>
      <c r="L1555" s="243"/>
      <c r="M1555" s="244"/>
      <c r="N1555" s="245"/>
      <c r="O1555" s="245"/>
      <c r="P1555" s="245"/>
      <c r="Q1555" s="245"/>
      <c r="R1555" s="245"/>
      <c r="S1555" s="245"/>
      <c r="T1555" s="246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47" t="s">
        <v>145</v>
      </c>
      <c r="AU1555" s="247" t="s">
        <v>143</v>
      </c>
      <c r="AV1555" s="14" t="s">
        <v>143</v>
      </c>
      <c r="AW1555" s="14" t="s">
        <v>30</v>
      </c>
      <c r="AX1555" s="14" t="s">
        <v>73</v>
      </c>
      <c r="AY1555" s="247" t="s">
        <v>135</v>
      </c>
    </row>
    <row r="1556" s="13" customFormat="1">
      <c r="A1556" s="13"/>
      <c r="B1556" s="226"/>
      <c r="C1556" s="227"/>
      <c r="D1556" s="228" t="s">
        <v>145</v>
      </c>
      <c r="E1556" s="229" t="s">
        <v>1</v>
      </c>
      <c r="F1556" s="230" t="s">
        <v>231</v>
      </c>
      <c r="G1556" s="227"/>
      <c r="H1556" s="229" t="s">
        <v>1</v>
      </c>
      <c r="I1556" s="231"/>
      <c r="J1556" s="227"/>
      <c r="K1556" s="227"/>
      <c r="L1556" s="232"/>
      <c r="M1556" s="233"/>
      <c r="N1556" s="234"/>
      <c r="O1556" s="234"/>
      <c r="P1556" s="234"/>
      <c r="Q1556" s="234"/>
      <c r="R1556" s="234"/>
      <c r="S1556" s="234"/>
      <c r="T1556" s="235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36" t="s">
        <v>145</v>
      </c>
      <c r="AU1556" s="236" t="s">
        <v>143</v>
      </c>
      <c r="AV1556" s="13" t="s">
        <v>78</v>
      </c>
      <c r="AW1556" s="13" t="s">
        <v>30</v>
      </c>
      <c r="AX1556" s="13" t="s">
        <v>73</v>
      </c>
      <c r="AY1556" s="236" t="s">
        <v>135</v>
      </c>
    </row>
    <row r="1557" s="13" customFormat="1">
      <c r="A1557" s="13"/>
      <c r="B1557" s="226"/>
      <c r="C1557" s="227"/>
      <c r="D1557" s="228" t="s">
        <v>145</v>
      </c>
      <c r="E1557" s="229" t="s">
        <v>1</v>
      </c>
      <c r="F1557" s="230" t="s">
        <v>214</v>
      </c>
      <c r="G1557" s="227"/>
      <c r="H1557" s="229" t="s">
        <v>1</v>
      </c>
      <c r="I1557" s="231"/>
      <c r="J1557" s="227"/>
      <c r="K1557" s="227"/>
      <c r="L1557" s="232"/>
      <c r="M1557" s="233"/>
      <c r="N1557" s="234"/>
      <c r="O1557" s="234"/>
      <c r="P1557" s="234"/>
      <c r="Q1557" s="234"/>
      <c r="R1557" s="234"/>
      <c r="S1557" s="234"/>
      <c r="T1557" s="235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6" t="s">
        <v>145</v>
      </c>
      <c r="AU1557" s="236" t="s">
        <v>143</v>
      </c>
      <c r="AV1557" s="13" t="s">
        <v>78</v>
      </c>
      <c r="AW1557" s="13" t="s">
        <v>30</v>
      </c>
      <c r="AX1557" s="13" t="s">
        <v>73</v>
      </c>
      <c r="AY1557" s="236" t="s">
        <v>135</v>
      </c>
    </row>
    <row r="1558" s="14" customFormat="1">
      <c r="A1558" s="14"/>
      <c r="B1558" s="237"/>
      <c r="C1558" s="238"/>
      <c r="D1558" s="228" t="s">
        <v>145</v>
      </c>
      <c r="E1558" s="239" t="s">
        <v>1</v>
      </c>
      <c r="F1558" s="240" t="s">
        <v>232</v>
      </c>
      <c r="G1558" s="238"/>
      <c r="H1558" s="241">
        <v>-11.34</v>
      </c>
      <c r="I1558" s="242"/>
      <c r="J1558" s="238"/>
      <c r="K1558" s="238"/>
      <c r="L1558" s="243"/>
      <c r="M1558" s="244"/>
      <c r="N1558" s="245"/>
      <c r="O1558" s="245"/>
      <c r="P1558" s="245"/>
      <c r="Q1558" s="245"/>
      <c r="R1558" s="245"/>
      <c r="S1558" s="245"/>
      <c r="T1558" s="246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47" t="s">
        <v>145</v>
      </c>
      <c r="AU1558" s="247" t="s">
        <v>143</v>
      </c>
      <c r="AV1558" s="14" t="s">
        <v>143</v>
      </c>
      <c r="AW1558" s="14" t="s">
        <v>30</v>
      </c>
      <c r="AX1558" s="14" t="s">
        <v>73</v>
      </c>
      <c r="AY1558" s="247" t="s">
        <v>135</v>
      </c>
    </row>
    <row r="1559" s="14" customFormat="1">
      <c r="A1559" s="14"/>
      <c r="B1559" s="237"/>
      <c r="C1559" s="238"/>
      <c r="D1559" s="228" t="s">
        <v>145</v>
      </c>
      <c r="E1559" s="239" t="s">
        <v>1</v>
      </c>
      <c r="F1559" s="240" t="s">
        <v>233</v>
      </c>
      <c r="G1559" s="238"/>
      <c r="H1559" s="241">
        <v>-6.5519999999999996</v>
      </c>
      <c r="I1559" s="242"/>
      <c r="J1559" s="238"/>
      <c r="K1559" s="238"/>
      <c r="L1559" s="243"/>
      <c r="M1559" s="244"/>
      <c r="N1559" s="245"/>
      <c r="O1559" s="245"/>
      <c r="P1559" s="245"/>
      <c r="Q1559" s="245"/>
      <c r="R1559" s="245"/>
      <c r="S1559" s="245"/>
      <c r="T1559" s="246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47" t="s">
        <v>145</v>
      </c>
      <c r="AU1559" s="247" t="s">
        <v>143</v>
      </c>
      <c r="AV1559" s="14" t="s">
        <v>143</v>
      </c>
      <c r="AW1559" s="14" t="s">
        <v>30</v>
      </c>
      <c r="AX1559" s="14" t="s">
        <v>73</v>
      </c>
      <c r="AY1559" s="247" t="s">
        <v>135</v>
      </c>
    </row>
    <row r="1560" s="15" customFormat="1">
      <c r="A1560" s="15"/>
      <c r="B1560" s="248"/>
      <c r="C1560" s="249"/>
      <c r="D1560" s="228" t="s">
        <v>145</v>
      </c>
      <c r="E1560" s="250" t="s">
        <v>1</v>
      </c>
      <c r="F1560" s="251" t="s">
        <v>148</v>
      </c>
      <c r="G1560" s="249"/>
      <c r="H1560" s="252">
        <v>165.505</v>
      </c>
      <c r="I1560" s="253"/>
      <c r="J1560" s="249"/>
      <c r="K1560" s="249"/>
      <c r="L1560" s="254"/>
      <c r="M1560" s="255"/>
      <c r="N1560" s="256"/>
      <c r="O1560" s="256"/>
      <c r="P1560" s="256"/>
      <c r="Q1560" s="256"/>
      <c r="R1560" s="256"/>
      <c r="S1560" s="256"/>
      <c r="T1560" s="257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  <c r="AE1560" s="15"/>
      <c r="AT1560" s="258" t="s">
        <v>145</v>
      </c>
      <c r="AU1560" s="258" t="s">
        <v>143</v>
      </c>
      <c r="AV1560" s="15" t="s">
        <v>142</v>
      </c>
      <c r="AW1560" s="15" t="s">
        <v>30</v>
      </c>
      <c r="AX1560" s="15" t="s">
        <v>78</v>
      </c>
      <c r="AY1560" s="258" t="s">
        <v>135</v>
      </c>
    </row>
    <row r="1561" s="2" customFormat="1" ht="24.15" customHeight="1">
      <c r="A1561" s="38"/>
      <c r="B1561" s="39"/>
      <c r="C1561" s="212" t="s">
        <v>1816</v>
      </c>
      <c r="D1561" s="212" t="s">
        <v>138</v>
      </c>
      <c r="E1561" s="213" t="s">
        <v>1817</v>
      </c>
      <c r="F1561" s="214" t="s">
        <v>1818</v>
      </c>
      <c r="G1561" s="215" t="s">
        <v>162</v>
      </c>
      <c r="H1561" s="216">
        <v>165.505</v>
      </c>
      <c r="I1561" s="217"/>
      <c r="J1561" s="218">
        <f>ROUND(I1561*H1561,2)</f>
        <v>0</v>
      </c>
      <c r="K1561" s="219"/>
      <c r="L1561" s="44"/>
      <c r="M1561" s="220" t="s">
        <v>1</v>
      </c>
      <c r="N1561" s="221" t="s">
        <v>39</v>
      </c>
      <c r="O1561" s="91"/>
      <c r="P1561" s="222">
        <f>O1561*H1561</f>
        <v>0</v>
      </c>
      <c r="Q1561" s="222">
        <v>0</v>
      </c>
      <c r="R1561" s="222">
        <f>Q1561*H1561</f>
        <v>0</v>
      </c>
      <c r="S1561" s="222">
        <v>0</v>
      </c>
      <c r="T1561" s="223">
        <f>S1561*H1561</f>
        <v>0</v>
      </c>
      <c r="U1561" s="38"/>
      <c r="V1561" s="38"/>
      <c r="W1561" s="38"/>
      <c r="X1561" s="38"/>
      <c r="Y1561" s="38"/>
      <c r="Z1561" s="38"/>
      <c r="AA1561" s="38"/>
      <c r="AB1561" s="38"/>
      <c r="AC1561" s="38"/>
      <c r="AD1561" s="38"/>
      <c r="AE1561" s="38"/>
      <c r="AR1561" s="224" t="s">
        <v>253</v>
      </c>
      <c r="AT1561" s="224" t="s">
        <v>138</v>
      </c>
      <c r="AU1561" s="224" t="s">
        <v>143</v>
      </c>
      <c r="AY1561" s="17" t="s">
        <v>135</v>
      </c>
      <c r="BE1561" s="225">
        <f>IF(N1561="základní",J1561,0)</f>
        <v>0</v>
      </c>
      <c r="BF1561" s="225">
        <f>IF(N1561="snížená",J1561,0)</f>
        <v>0</v>
      </c>
      <c r="BG1561" s="225">
        <f>IF(N1561="zákl. přenesená",J1561,0)</f>
        <v>0</v>
      </c>
      <c r="BH1561" s="225">
        <f>IF(N1561="sníž. přenesená",J1561,0)</f>
        <v>0</v>
      </c>
      <c r="BI1561" s="225">
        <f>IF(N1561="nulová",J1561,0)</f>
        <v>0</v>
      </c>
      <c r="BJ1561" s="17" t="s">
        <v>143</v>
      </c>
      <c r="BK1561" s="225">
        <f>ROUND(I1561*H1561,2)</f>
        <v>0</v>
      </c>
      <c r="BL1561" s="17" t="s">
        <v>253</v>
      </c>
      <c r="BM1561" s="224" t="s">
        <v>1819</v>
      </c>
    </row>
    <row r="1562" s="13" customFormat="1">
      <c r="A1562" s="13"/>
      <c r="B1562" s="226"/>
      <c r="C1562" s="227"/>
      <c r="D1562" s="228" t="s">
        <v>145</v>
      </c>
      <c r="E1562" s="229" t="s">
        <v>1</v>
      </c>
      <c r="F1562" s="230" t="s">
        <v>1806</v>
      </c>
      <c r="G1562" s="227"/>
      <c r="H1562" s="229" t="s">
        <v>1</v>
      </c>
      <c r="I1562" s="231"/>
      <c r="J1562" s="227"/>
      <c r="K1562" s="227"/>
      <c r="L1562" s="232"/>
      <c r="M1562" s="233"/>
      <c r="N1562" s="234"/>
      <c r="O1562" s="234"/>
      <c r="P1562" s="234"/>
      <c r="Q1562" s="234"/>
      <c r="R1562" s="234"/>
      <c r="S1562" s="234"/>
      <c r="T1562" s="235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36" t="s">
        <v>145</v>
      </c>
      <c r="AU1562" s="236" t="s">
        <v>143</v>
      </c>
      <c r="AV1562" s="13" t="s">
        <v>78</v>
      </c>
      <c r="AW1562" s="13" t="s">
        <v>30</v>
      </c>
      <c r="AX1562" s="13" t="s">
        <v>73</v>
      </c>
      <c r="AY1562" s="236" t="s">
        <v>135</v>
      </c>
    </row>
    <row r="1563" s="13" customFormat="1">
      <c r="A1563" s="13"/>
      <c r="B1563" s="226"/>
      <c r="C1563" s="227"/>
      <c r="D1563" s="228" t="s">
        <v>145</v>
      </c>
      <c r="E1563" s="229" t="s">
        <v>1</v>
      </c>
      <c r="F1563" s="230" t="s">
        <v>183</v>
      </c>
      <c r="G1563" s="227"/>
      <c r="H1563" s="229" t="s">
        <v>1</v>
      </c>
      <c r="I1563" s="231"/>
      <c r="J1563" s="227"/>
      <c r="K1563" s="227"/>
      <c r="L1563" s="232"/>
      <c r="M1563" s="233"/>
      <c r="N1563" s="234"/>
      <c r="O1563" s="234"/>
      <c r="P1563" s="234"/>
      <c r="Q1563" s="234"/>
      <c r="R1563" s="234"/>
      <c r="S1563" s="234"/>
      <c r="T1563" s="235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36" t="s">
        <v>145</v>
      </c>
      <c r="AU1563" s="236" t="s">
        <v>143</v>
      </c>
      <c r="AV1563" s="13" t="s">
        <v>78</v>
      </c>
      <c r="AW1563" s="13" t="s">
        <v>30</v>
      </c>
      <c r="AX1563" s="13" t="s">
        <v>73</v>
      </c>
      <c r="AY1563" s="236" t="s">
        <v>135</v>
      </c>
    </row>
    <row r="1564" s="14" customFormat="1">
      <c r="A1564" s="14"/>
      <c r="B1564" s="237"/>
      <c r="C1564" s="238"/>
      <c r="D1564" s="228" t="s">
        <v>145</v>
      </c>
      <c r="E1564" s="239" t="s">
        <v>1</v>
      </c>
      <c r="F1564" s="240" t="s">
        <v>184</v>
      </c>
      <c r="G1564" s="238"/>
      <c r="H1564" s="241">
        <v>7.1059999999999999</v>
      </c>
      <c r="I1564" s="242"/>
      <c r="J1564" s="238"/>
      <c r="K1564" s="238"/>
      <c r="L1564" s="243"/>
      <c r="M1564" s="244"/>
      <c r="N1564" s="245"/>
      <c r="O1564" s="245"/>
      <c r="P1564" s="245"/>
      <c r="Q1564" s="245"/>
      <c r="R1564" s="245"/>
      <c r="S1564" s="245"/>
      <c r="T1564" s="246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47" t="s">
        <v>145</v>
      </c>
      <c r="AU1564" s="247" t="s">
        <v>143</v>
      </c>
      <c r="AV1564" s="14" t="s">
        <v>143</v>
      </c>
      <c r="AW1564" s="14" t="s">
        <v>30</v>
      </c>
      <c r="AX1564" s="14" t="s">
        <v>73</v>
      </c>
      <c r="AY1564" s="247" t="s">
        <v>135</v>
      </c>
    </row>
    <row r="1565" s="13" customFormat="1">
      <c r="A1565" s="13"/>
      <c r="B1565" s="226"/>
      <c r="C1565" s="227"/>
      <c r="D1565" s="228" t="s">
        <v>145</v>
      </c>
      <c r="E1565" s="229" t="s">
        <v>1</v>
      </c>
      <c r="F1565" s="230" t="s">
        <v>185</v>
      </c>
      <c r="G1565" s="227"/>
      <c r="H1565" s="229" t="s">
        <v>1</v>
      </c>
      <c r="I1565" s="231"/>
      <c r="J1565" s="227"/>
      <c r="K1565" s="227"/>
      <c r="L1565" s="232"/>
      <c r="M1565" s="233"/>
      <c r="N1565" s="234"/>
      <c r="O1565" s="234"/>
      <c r="P1565" s="234"/>
      <c r="Q1565" s="234"/>
      <c r="R1565" s="234"/>
      <c r="S1565" s="234"/>
      <c r="T1565" s="235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36" t="s">
        <v>145</v>
      </c>
      <c r="AU1565" s="236" t="s">
        <v>143</v>
      </c>
      <c r="AV1565" s="13" t="s">
        <v>78</v>
      </c>
      <c r="AW1565" s="13" t="s">
        <v>30</v>
      </c>
      <c r="AX1565" s="13" t="s">
        <v>73</v>
      </c>
      <c r="AY1565" s="236" t="s">
        <v>135</v>
      </c>
    </row>
    <row r="1566" s="14" customFormat="1">
      <c r="A1566" s="14"/>
      <c r="B1566" s="237"/>
      <c r="C1566" s="238"/>
      <c r="D1566" s="228" t="s">
        <v>145</v>
      </c>
      <c r="E1566" s="239" t="s">
        <v>1</v>
      </c>
      <c r="F1566" s="240" t="s">
        <v>186</v>
      </c>
      <c r="G1566" s="238"/>
      <c r="H1566" s="241">
        <v>0.96999999999999997</v>
      </c>
      <c r="I1566" s="242"/>
      <c r="J1566" s="238"/>
      <c r="K1566" s="238"/>
      <c r="L1566" s="243"/>
      <c r="M1566" s="244"/>
      <c r="N1566" s="245"/>
      <c r="O1566" s="245"/>
      <c r="P1566" s="245"/>
      <c r="Q1566" s="245"/>
      <c r="R1566" s="245"/>
      <c r="S1566" s="245"/>
      <c r="T1566" s="246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47" t="s">
        <v>145</v>
      </c>
      <c r="AU1566" s="247" t="s">
        <v>143</v>
      </c>
      <c r="AV1566" s="14" t="s">
        <v>143</v>
      </c>
      <c r="AW1566" s="14" t="s">
        <v>30</v>
      </c>
      <c r="AX1566" s="14" t="s">
        <v>73</v>
      </c>
      <c r="AY1566" s="247" t="s">
        <v>135</v>
      </c>
    </row>
    <row r="1567" s="13" customFormat="1">
      <c r="A1567" s="13"/>
      <c r="B1567" s="226"/>
      <c r="C1567" s="227"/>
      <c r="D1567" s="228" t="s">
        <v>145</v>
      </c>
      <c r="E1567" s="229" t="s">
        <v>1</v>
      </c>
      <c r="F1567" s="230" t="s">
        <v>187</v>
      </c>
      <c r="G1567" s="227"/>
      <c r="H1567" s="229" t="s">
        <v>1</v>
      </c>
      <c r="I1567" s="231"/>
      <c r="J1567" s="227"/>
      <c r="K1567" s="227"/>
      <c r="L1567" s="232"/>
      <c r="M1567" s="233"/>
      <c r="N1567" s="234"/>
      <c r="O1567" s="234"/>
      <c r="P1567" s="234"/>
      <c r="Q1567" s="234"/>
      <c r="R1567" s="234"/>
      <c r="S1567" s="234"/>
      <c r="T1567" s="235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36" t="s">
        <v>145</v>
      </c>
      <c r="AU1567" s="236" t="s">
        <v>143</v>
      </c>
      <c r="AV1567" s="13" t="s">
        <v>78</v>
      </c>
      <c r="AW1567" s="13" t="s">
        <v>30</v>
      </c>
      <c r="AX1567" s="13" t="s">
        <v>73</v>
      </c>
      <c r="AY1567" s="236" t="s">
        <v>135</v>
      </c>
    </row>
    <row r="1568" s="14" customFormat="1">
      <c r="A1568" s="14"/>
      <c r="B1568" s="237"/>
      <c r="C1568" s="238"/>
      <c r="D1568" s="228" t="s">
        <v>145</v>
      </c>
      <c r="E1568" s="239" t="s">
        <v>1</v>
      </c>
      <c r="F1568" s="240" t="s">
        <v>188</v>
      </c>
      <c r="G1568" s="238"/>
      <c r="H1568" s="241">
        <v>2.4510000000000001</v>
      </c>
      <c r="I1568" s="242"/>
      <c r="J1568" s="238"/>
      <c r="K1568" s="238"/>
      <c r="L1568" s="243"/>
      <c r="M1568" s="244"/>
      <c r="N1568" s="245"/>
      <c r="O1568" s="245"/>
      <c r="P1568" s="245"/>
      <c r="Q1568" s="245"/>
      <c r="R1568" s="245"/>
      <c r="S1568" s="245"/>
      <c r="T1568" s="246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47" t="s">
        <v>145</v>
      </c>
      <c r="AU1568" s="247" t="s">
        <v>143</v>
      </c>
      <c r="AV1568" s="14" t="s">
        <v>143</v>
      </c>
      <c r="AW1568" s="14" t="s">
        <v>30</v>
      </c>
      <c r="AX1568" s="14" t="s">
        <v>73</v>
      </c>
      <c r="AY1568" s="247" t="s">
        <v>135</v>
      </c>
    </row>
    <row r="1569" s="13" customFormat="1">
      <c r="A1569" s="13"/>
      <c r="B1569" s="226"/>
      <c r="C1569" s="227"/>
      <c r="D1569" s="228" t="s">
        <v>145</v>
      </c>
      <c r="E1569" s="229" t="s">
        <v>1</v>
      </c>
      <c r="F1569" s="230" t="s">
        <v>189</v>
      </c>
      <c r="G1569" s="227"/>
      <c r="H1569" s="229" t="s">
        <v>1</v>
      </c>
      <c r="I1569" s="231"/>
      <c r="J1569" s="227"/>
      <c r="K1569" s="227"/>
      <c r="L1569" s="232"/>
      <c r="M1569" s="233"/>
      <c r="N1569" s="234"/>
      <c r="O1569" s="234"/>
      <c r="P1569" s="234"/>
      <c r="Q1569" s="234"/>
      <c r="R1569" s="234"/>
      <c r="S1569" s="234"/>
      <c r="T1569" s="235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6" t="s">
        <v>145</v>
      </c>
      <c r="AU1569" s="236" t="s">
        <v>143</v>
      </c>
      <c r="AV1569" s="13" t="s">
        <v>78</v>
      </c>
      <c r="AW1569" s="13" t="s">
        <v>30</v>
      </c>
      <c r="AX1569" s="13" t="s">
        <v>73</v>
      </c>
      <c r="AY1569" s="236" t="s">
        <v>135</v>
      </c>
    </row>
    <row r="1570" s="14" customFormat="1">
      <c r="A1570" s="14"/>
      <c r="B1570" s="237"/>
      <c r="C1570" s="238"/>
      <c r="D1570" s="228" t="s">
        <v>145</v>
      </c>
      <c r="E1570" s="239" t="s">
        <v>1</v>
      </c>
      <c r="F1570" s="240" t="s">
        <v>190</v>
      </c>
      <c r="G1570" s="238"/>
      <c r="H1570" s="241">
        <v>5.1399999999999997</v>
      </c>
      <c r="I1570" s="242"/>
      <c r="J1570" s="238"/>
      <c r="K1570" s="238"/>
      <c r="L1570" s="243"/>
      <c r="M1570" s="244"/>
      <c r="N1570" s="245"/>
      <c r="O1570" s="245"/>
      <c r="P1570" s="245"/>
      <c r="Q1570" s="245"/>
      <c r="R1570" s="245"/>
      <c r="S1570" s="245"/>
      <c r="T1570" s="246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47" t="s">
        <v>145</v>
      </c>
      <c r="AU1570" s="247" t="s">
        <v>143</v>
      </c>
      <c r="AV1570" s="14" t="s">
        <v>143</v>
      </c>
      <c r="AW1570" s="14" t="s">
        <v>30</v>
      </c>
      <c r="AX1570" s="14" t="s">
        <v>73</v>
      </c>
      <c r="AY1570" s="247" t="s">
        <v>135</v>
      </c>
    </row>
    <row r="1571" s="13" customFormat="1">
      <c r="A1571" s="13"/>
      <c r="B1571" s="226"/>
      <c r="C1571" s="227"/>
      <c r="D1571" s="228" t="s">
        <v>145</v>
      </c>
      <c r="E1571" s="229" t="s">
        <v>1</v>
      </c>
      <c r="F1571" s="230" t="s">
        <v>191</v>
      </c>
      <c r="G1571" s="227"/>
      <c r="H1571" s="229" t="s">
        <v>1</v>
      </c>
      <c r="I1571" s="231"/>
      <c r="J1571" s="227"/>
      <c r="K1571" s="227"/>
      <c r="L1571" s="232"/>
      <c r="M1571" s="233"/>
      <c r="N1571" s="234"/>
      <c r="O1571" s="234"/>
      <c r="P1571" s="234"/>
      <c r="Q1571" s="234"/>
      <c r="R1571" s="234"/>
      <c r="S1571" s="234"/>
      <c r="T1571" s="235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36" t="s">
        <v>145</v>
      </c>
      <c r="AU1571" s="236" t="s">
        <v>143</v>
      </c>
      <c r="AV1571" s="13" t="s">
        <v>78</v>
      </c>
      <c r="AW1571" s="13" t="s">
        <v>30</v>
      </c>
      <c r="AX1571" s="13" t="s">
        <v>73</v>
      </c>
      <c r="AY1571" s="236" t="s">
        <v>135</v>
      </c>
    </row>
    <row r="1572" s="14" customFormat="1">
      <c r="A1572" s="14"/>
      <c r="B1572" s="237"/>
      <c r="C1572" s="238"/>
      <c r="D1572" s="228" t="s">
        <v>145</v>
      </c>
      <c r="E1572" s="239" t="s">
        <v>1</v>
      </c>
      <c r="F1572" s="240" t="s">
        <v>192</v>
      </c>
      <c r="G1572" s="238"/>
      <c r="H1572" s="241">
        <v>10.348000000000001</v>
      </c>
      <c r="I1572" s="242"/>
      <c r="J1572" s="238"/>
      <c r="K1572" s="238"/>
      <c r="L1572" s="243"/>
      <c r="M1572" s="244"/>
      <c r="N1572" s="245"/>
      <c r="O1572" s="245"/>
      <c r="P1572" s="245"/>
      <c r="Q1572" s="245"/>
      <c r="R1572" s="245"/>
      <c r="S1572" s="245"/>
      <c r="T1572" s="246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47" t="s">
        <v>145</v>
      </c>
      <c r="AU1572" s="247" t="s">
        <v>143</v>
      </c>
      <c r="AV1572" s="14" t="s">
        <v>143</v>
      </c>
      <c r="AW1572" s="14" t="s">
        <v>30</v>
      </c>
      <c r="AX1572" s="14" t="s">
        <v>73</v>
      </c>
      <c r="AY1572" s="247" t="s">
        <v>135</v>
      </c>
    </row>
    <row r="1573" s="13" customFormat="1">
      <c r="A1573" s="13"/>
      <c r="B1573" s="226"/>
      <c r="C1573" s="227"/>
      <c r="D1573" s="228" t="s">
        <v>145</v>
      </c>
      <c r="E1573" s="229" t="s">
        <v>1</v>
      </c>
      <c r="F1573" s="230" t="s">
        <v>193</v>
      </c>
      <c r="G1573" s="227"/>
      <c r="H1573" s="229" t="s">
        <v>1</v>
      </c>
      <c r="I1573" s="231"/>
      <c r="J1573" s="227"/>
      <c r="K1573" s="227"/>
      <c r="L1573" s="232"/>
      <c r="M1573" s="233"/>
      <c r="N1573" s="234"/>
      <c r="O1573" s="234"/>
      <c r="P1573" s="234"/>
      <c r="Q1573" s="234"/>
      <c r="R1573" s="234"/>
      <c r="S1573" s="234"/>
      <c r="T1573" s="235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36" t="s">
        <v>145</v>
      </c>
      <c r="AU1573" s="236" t="s">
        <v>143</v>
      </c>
      <c r="AV1573" s="13" t="s">
        <v>78</v>
      </c>
      <c r="AW1573" s="13" t="s">
        <v>30</v>
      </c>
      <c r="AX1573" s="13" t="s">
        <v>73</v>
      </c>
      <c r="AY1573" s="236" t="s">
        <v>135</v>
      </c>
    </row>
    <row r="1574" s="14" customFormat="1">
      <c r="A1574" s="14"/>
      <c r="B1574" s="237"/>
      <c r="C1574" s="238"/>
      <c r="D1574" s="228" t="s">
        <v>145</v>
      </c>
      <c r="E1574" s="239" t="s">
        <v>1</v>
      </c>
      <c r="F1574" s="240" t="s">
        <v>194</v>
      </c>
      <c r="G1574" s="238"/>
      <c r="H1574" s="241">
        <v>16.510999999999999</v>
      </c>
      <c r="I1574" s="242"/>
      <c r="J1574" s="238"/>
      <c r="K1574" s="238"/>
      <c r="L1574" s="243"/>
      <c r="M1574" s="244"/>
      <c r="N1574" s="245"/>
      <c r="O1574" s="245"/>
      <c r="P1574" s="245"/>
      <c r="Q1574" s="245"/>
      <c r="R1574" s="245"/>
      <c r="S1574" s="245"/>
      <c r="T1574" s="246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47" t="s">
        <v>145</v>
      </c>
      <c r="AU1574" s="247" t="s">
        <v>143</v>
      </c>
      <c r="AV1574" s="14" t="s">
        <v>143</v>
      </c>
      <c r="AW1574" s="14" t="s">
        <v>30</v>
      </c>
      <c r="AX1574" s="14" t="s">
        <v>73</v>
      </c>
      <c r="AY1574" s="247" t="s">
        <v>135</v>
      </c>
    </row>
    <row r="1575" s="13" customFormat="1">
      <c r="A1575" s="13"/>
      <c r="B1575" s="226"/>
      <c r="C1575" s="227"/>
      <c r="D1575" s="228" t="s">
        <v>145</v>
      </c>
      <c r="E1575" s="229" t="s">
        <v>1</v>
      </c>
      <c r="F1575" s="230" t="s">
        <v>1807</v>
      </c>
      <c r="G1575" s="227"/>
      <c r="H1575" s="229" t="s">
        <v>1</v>
      </c>
      <c r="I1575" s="231"/>
      <c r="J1575" s="227"/>
      <c r="K1575" s="227"/>
      <c r="L1575" s="232"/>
      <c r="M1575" s="233"/>
      <c r="N1575" s="234"/>
      <c r="O1575" s="234"/>
      <c r="P1575" s="234"/>
      <c r="Q1575" s="234"/>
      <c r="R1575" s="234"/>
      <c r="S1575" s="234"/>
      <c r="T1575" s="235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6" t="s">
        <v>145</v>
      </c>
      <c r="AU1575" s="236" t="s">
        <v>143</v>
      </c>
      <c r="AV1575" s="13" t="s">
        <v>78</v>
      </c>
      <c r="AW1575" s="13" t="s">
        <v>30</v>
      </c>
      <c r="AX1575" s="13" t="s">
        <v>73</v>
      </c>
      <c r="AY1575" s="236" t="s">
        <v>135</v>
      </c>
    </row>
    <row r="1576" s="13" customFormat="1">
      <c r="A1576" s="13"/>
      <c r="B1576" s="226"/>
      <c r="C1576" s="227"/>
      <c r="D1576" s="228" t="s">
        <v>145</v>
      </c>
      <c r="E1576" s="229" t="s">
        <v>1</v>
      </c>
      <c r="F1576" s="230" t="s">
        <v>183</v>
      </c>
      <c r="G1576" s="227"/>
      <c r="H1576" s="229" t="s">
        <v>1</v>
      </c>
      <c r="I1576" s="231"/>
      <c r="J1576" s="227"/>
      <c r="K1576" s="227"/>
      <c r="L1576" s="232"/>
      <c r="M1576" s="233"/>
      <c r="N1576" s="234"/>
      <c r="O1576" s="234"/>
      <c r="P1576" s="234"/>
      <c r="Q1576" s="234"/>
      <c r="R1576" s="234"/>
      <c r="S1576" s="234"/>
      <c r="T1576" s="235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6" t="s">
        <v>145</v>
      </c>
      <c r="AU1576" s="236" t="s">
        <v>143</v>
      </c>
      <c r="AV1576" s="13" t="s">
        <v>78</v>
      </c>
      <c r="AW1576" s="13" t="s">
        <v>30</v>
      </c>
      <c r="AX1576" s="13" t="s">
        <v>73</v>
      </c>
      <c r="AY1576" s="236" t="s">
        <v>135</v>
      </c>
    </row>
    <row r="1577" s="14" customFormat="1">
      <c r="A1577" s="14"/>
      <c r="B1577" s="237"/>
      <c r="C1577" s="238"/>
      <c r="D1577" s="228" t="s">
        <v>145</v>
      </c>
      <c r="E1577" s="239" t="s">
        <v>1</v>
      </c>
      <c r="F1577" s="240" t="s">
        <v>223</v>
      </c>
      <c r="G1577" s="238"/>
      <c r="H1577" s="241">
        <v>29.481000000000002</v>
      </c>
      <c r="I1577" s="242"/>
      <c r="J1577" s="238"/>
      <c r="K1577" s="238"/>
      <c r="L1577" s="243"/>
      <c r="M1577" s="244"/>
      <c r="N1577" s="245"/>
      <c r="O1577" s="245"/>
      <c r="P1577" s="245"/>
      <c r="Q1577" s="245"/>
      <c r="R1577" s="245"/>
      <c r="S1577" s="245"/>
      <c r="T1577" s="246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7" t="s">
        <v>145</v>
      </c>
      <c r="AU1577" s="247" t="s">
        <v>143</v>
      </c>
      <c r="AV1577" s="14" t="s">
        <v>143</v>
      </c>
      <c r="AW1577" s="14" t="s">
        <v>30</v>
      </c>
      <c r="AX1577" s="14" t="s">
        <v>73</v>
      </c>
      <c r="AY1577" s="247" t="s">
        <v>135</v>
      </c>
    </row>
    <row r="1578" s="13" customFormat="1">
      <c r="A1578" s="13"/>
      <c r="B1578" s="226"/>
      <c r="C1578" s="227"/>
      <c r="D1578" s="228" t="s">
        <v>145</v>
      </c>
      <c r="E1578" s="229" t="s">
        <v>1</v>
      </c>
      <c r="F1578" s="230" t="s">
        <v>224</v>
      </c>
      <c r="G1578" s="227"/>
      <c r="H1578" s="229" t="s">
        <v>1</v>
      </c>
      <c r="I1578" s="231"/>
      <c r="J1578" s="227"/>
      <c r="K1578" s="227"/>
      <c r="L1578" s="232"/>
      <c r="M1578" s="233"/>
      <c r="N1578" s="234"/>
      <c r="O1578" s="234"/>
      <c r="P1578" s="234"/>
      <c r="Q1578" s="234"/>
      <c r="R1578" s="234"/>
      <c r="S1578" s="234"/>
      <c r="T1578" s="235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36" t="s">
        <v>145</v>
      </c>
      <c r="AU1578" s="236" t="s">
        <v>143</v>
      </c>
      <c r="AV1578" s="13" t="s">
        <v>78</v>
      </c>
      <c r="AW1578" s="13" t="s">
        <v>30</v>
      </c>
      <c r="AX1578" s="13" t="s">
        <v>73</v>
      </c>
      <c r="AY1578" s="236" t="s">
        <v>135</v>
      </c>
    </row>
    <row r="1579" s="14" customFormat="1">
      <c r="A1579" s="14"/>
      <c r="B1579" s="237"/>
      <c r="C1579" s="238"/>
      <c r="D1579" s="228" t="s">
        <v>145</v>
      </c>
      <c r="E1579" s="239" t="s">
        <v>1</v>
      </c>
      <c r="F1579" s="240" t="s">
        <v>225</v>
      </c>
      <c r="G1579" s="238"/>
      <c r="H1579" s="241">
        <v>8.3409999999999993</v>
      </c>
      <c r="I1579" s="242"/>
      <c r="J1579" s="238"/>
      <c r="K1579" s="238"/>
      <c r="L1579" s="243"/>
      <c r="M1579" s="244"/>
      <c r="N1579" s="245"/>
      <c r="O1579" s="245"/>
      <c r="P1579" s="245"/>
      <c r="Q1579" s="245"/>
      <c r="R1579" s="245"/>
      <c r="S1579" s="245"/>
      <c r="T1579" s="246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47" t="s">
        <v>145</v>
      </c>
      <c r="AU1579" s="247" t="s">
        <v>143</v>
      </c>
      <c r="AV1579" s="14" t="s">
        <v>143</v>
      </c>
      <c r="AW1579" s="14" t="s">
        <v>30</v>
      </c>
      <c r="AX1579" s="14" t="s">
        <v>73</v>
      </c>
      <c r="AY1579" s="247" t="s">
        <v>135</v>
      </c>
    </row>
    <row r="1580" s="13" customFormat="1">
      <c r="A1580" s="13"/>
      <c r="B1580" s="226"/>
      <c r="C1580" s="227"/>
      <c r="D1580" s="228" t="s">
        <v>145</v>
      </c>
      <c r="E1580" s="229" t="s">
        <v>1</v>
      </c>
      <c r="F1580" s="230" t="s">
        <v>187</v>
      </c>
      <c r="G1580" s="227"/>
      <c r="H1580" s="229" t="s">
        <v>1</v>
      </c>
      <c r="I1580" s="231"/>
      <c r="J1580" s="227"/>
      <c r="K1580" s="227"/>
      <c r="L1580" s="232"/>
      <c r="M1580" s="233"/>
      <c r="N1580" s="234"/>
      <c r="O1580" s="234"/>
      <c r="P1580" s="234"/>
      <c r="Q1580" s="234"/>
      <c r="R1580" s="234"/>
      <c r="S1580" s="234"/>
      <c r="T1580" s="235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36" t="s">
        <v>145</v>
      </c>
      <c r="AU1580" s="236" t="s">
        <v>143</v>
      </c>
      <c r="AV1580" s="13" t="s">
        <v>78</v>
      </c>
      <c r="AW1580" s="13" t="s">
        <v>30</v>
      </c>
      <c r="AX1580" s="13" t="s">
        <v>73</v>
      </c>
      <c r="AY1580" s="236" t="s">
        <v>135</v>
      </c>
    </row>
    <row r="1581" s="14" customFormat="1">
      <c r="A1581" s="14"/>
      <c r="B1581" s="237"/>
      <c r="C1581" s="238"/>
      <c r="D1581" s="228" t="s">
        <v>145</v>
      </c>
      <c r="E1581" s="239" t="s">
        <v>1</v>
      </c>
      <c r="F1581" s="240" t="s">
        <v>226</v>
      </c>
      <c r="G1581" s="238"/>
      <c r="H1581" s="241">
        <v>14.207000000000001</v>
      </c>
      <c r="I1581" s="242"/>
      <c r="J1581" s="238"/>
      <c r="K1581" s="238"/>
      <c r="L1581" s="243"/>
      <c r="M1581" s="244"/>
      <c r="N1581" s="245"/>
      <c r="O1581" s="245"/>
      <c r="P1581" s="245"/>
      <c r="Q1581" s="245"/>
      <c r="R1581" s="245"/>
      <c r="S1581" s="245"/>
      <c r="T1581" s="246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47" t="s">
        <v>145</v>
      </c>
      <c r="AU1581" s="247" t="s">
        <v>143</v>
      </c>
      <c r="AV1581" s="14" t="s">
        <v>143</v>
      </c>
      <c r="AW1581" s="14" t="s">
        <v>30</v>
      </c>
      <c r="AX1581" s="14" t="s">
        <v>73</v>
      </c>
      <c r="AY1581" s="247" t="s">
        <v>135</v>
      </c>
    </row>
    <row r="1582" s="13" customFormat="1">
      <c r="A1582" s="13"/>
      <c r="B1582" s="226"/>
      <c r="C1582" s="227"/>
      <c r="D1582" s="228" t="s">
        <v>145</v>
      </c>
      <c r="E1582" s="229" t="s">
        <v>1</v>
      </c>
      <c r="F1582" s="230" t="s">
        <v>189</v>
      </c>
      <c r="G1582" s="227"/>
      <c r="H1582" s="229" t="s">
        <v>1</v>
      </c>
      <c r="I1582" s="231"/>
      <c r="J1582" s="227"/>
      <c r="K1582" s="227"/>
      <c r="L1582" s="232"/>
      <c r="M1582" s="233"/>
      <c r="N1582" s="234"/>
      <c r="O1582" s="234"/>
      <c r="P1582" s="234"/>
      <c r="Q1582" s="234"/>
      <c r="R1582" s="234"/>
      <c r="S1582" s="234"/>
      <c r="T1582" s="235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36" t="s">
        <v>145</v>
      </c>
      <c r="AU1582" s="236" t="s">
        <v>143</v>
      </c>
      <c r="AV1582" s="13" t="s">
        <v>78</v>
      </c>
      <c r="AW1582" s="13" t="s">
        <v>30</v>
      </c>
      <c r="AX1582" s="13" t="s">
        <v>73</v>
      </c>
      <c r="AY1582" s="236" t="s">
        <v>135</v>
      </c>
    </row>
    <row r="1583" s="14" customFormat="1">
      <c r="A1583" s="14"/>
      <c r="B1583" s="237"/>
      <c r="C1583" s="238"/>
      <c r="D1583" s="228" t="s">
        <v>145</v>
      </c>
      <c r="E1583" s="239" t="s">
        <v>1</v>
      </c>
      <c r="F1583" s="240" t="s">
        <v>227</v>
      </c>
      <c r="G1583" s="238"/>
      <c r="H1583" s="241">
        <v>21.856000000000002</v>
      </c>
      <c r="I1583" s="242"/>
      <c r="J1583" s="238"/>
      <c r="K1583" s="238"/>
      <c r="L1583" s="243"/>
      <c r="M1583" s="244"/>
      <c r="N1583" s="245"/>
      <c r="O1583" s="245"/>
      <c r="P1583" s="245"/>
      <c r="Q1583" s="245"/>
      <c r="R1583" s="245"/>
      <c r="S1583" s="245"/>
      <c r="T1583" s="246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47" t="s">
        <v>145</v>
      </c>
      <c r="AU1583" s="247" t="s">
        <v>143</v>
      </c>
      <c r="AV1583" s="14" t="s">
        <v>143</v>
      </c>
      <c r="AW1583" s="14" t="s">
        <v>30</v>
      </c>
      <c r="AX1583" s="14" t="s">
        <v>73</v>
      </c>
      <c r="AY1583" s="247" t="s">
        <v>135</v>
      </c>
    </row>
    <row r="1584" s="13" customFormat="1">
      <c r="A1584" s="13"/>
      <c r="B1584" s="226"/>
      <c r="C1584" s="227"/>
      <c r="D1584" s="228" t="s">
        <v>145</v>
      </c>
      <c r="E1584" s="229" t="s">
        <v>1</v>
      </c>
      <c r="F1584" s="230" t="s">
        <v>191</v>
      </c>
      <c r="G1584" s="227"/>
      <c r="H1584" s="229" t="s">
        <v>1</v>
      </c>
      <c r="I1584" s="231"/>
      <c r="J1584" s="227"/>
      <c r="K1584" s="227"/>
      <c r="L1584" s="232"/>
      <c r="M1584" s="233"/>
      <c r="N1584" s="234"/>
      <c r="O1584" s="234"/>
      <c r="P1584" s="234"/>
      <c r="Q1584" s="234"/>
      <c r="R1584" s="234"/>
      <c r="S1584" s="234"/>
      <c r="T1584" s="235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36" t="s">
        <v>145</v>
      </c>
      <c r="AU1584" s="236" t="s">
        <v>143</v>
      </c>
      <c r="AV1584" s="13" t="s">
        <v>78</v>
      </c>
      <c r="AW1584" s="13" t="s">
        <v>30</v>
      </c>
      <c r="AX1584" s="13" t="s">
        <v>73</v>
      </c>
      <c r="AY1584" s="236" t="s">
        <v>135</v>
      </c>
    </row>
    <row r="1585" s="14" customFormat="1">
      <c r="A1585" s="14"/>
      <c r="B1585" s="237"/>
      <c r="C1585" s="238"/>
      <c r="D1585" s="228" t="s">
        <v>145</v>
      </c>
      <c r="E1585" s="239" t="s">
        <v>1</v>
      </c>
      <c r="F1585" s="240" t="s">
        <v>228</v>
      </c>
      <c r="G1585" s="238"/>
      <c r="H1585" s="241">
        <v>30.102</v>
      </c>
      <c r="I1585" s="242"/>
      <c r="J1585" s="238"/>
      <c r="K1585" s="238"/>
      <c r="L1585" s="243"/>
      <c r="M1585" s="244"/>
      <c r="N1585" s="245"/>
      <c r="O1585" s="245"/>
      <c r="P1585" s="245"/>
      <c r="Q1585" s="245"/>
      <c r="R1585" s="245"/>
      <c r="S1585" s="245"/>
      <c r="T1585" s="246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T1585" s="247" t="s">
        <v>145</v>
      </c>
      <c r="AU1585" s="247" t="s">
        <v>143</v>
      </c>
      <c r="AV1585" s="14" t="s">
        <v>143</v>
      </c>
      <c r="AW1585" s="14" t="s">
        <v>30</v>
      </c>
      <c r="AX1585" s="14" t="s">
        <v>73</v>
      </c>
      <c r="AY1585" s="247" t="s">
        <v>135</v>
      </c>
    </row>
    <row r="1586" s="13" customFormat="1">
      <c r="A1586" s="13"/>
      <c r="B1586" s="226"/>
      <c r="C1586" s="227"/>
      <c r="D1586" s="228" t="s">
        <v>145</v>
      </c>
      <c r="E1586" s="229" t="s">
        <v>1</v>
      </c>
      <c r="F1586" s="230" t="s">
        <v>229</v>
      </c>
      <c r="G1586" s="227"/>
      <c r="H1586" s="229" t="s">
        <v>1</v>
      </c>
      <c r="I1586" s="231"/>
      <c r="J1586" s="227"/>
      <c r="K1586" s="227"/>
      <c r="L1586" s="232"/>
      <c r="M1586" s="233"/>
      <c r="N1586" s="234"/>
      <c r="O1586" s="234"/>
      <c r="P1586" s="234"/>
      <c r="Q1586" s="234"/>
      <c r="R1586" s="234"/>
      <c r="S1586" s="234"/>
      <c r="T1586" s="235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36" t="s">
        <v>145</v>
      </c>
      <c r="AU1586" s="236" t="s">
        <v>143</v>
      </c>
      <c r="AV1586" s="13" t="s">
        <v>78</v>
      </c>
      <c r="AW1586" s="13" t="s">
        <v>30</v>
      </c>
      <c r="AX1586" s="13" t="s">
        <v>73</v>
      </c>
      <c r="AY1586" s="236" t="s">
        <v>135</v>
      </c>
    </row>
    <row r="1587" s="14" customFormat="1">
      <c r="A1587" s="14"/>
      <c r="B1587" s="237"/>
      <c r="C1587" s="238"/>
      <c r="D1587" s="228" t="s">
        <v>145</v>
      </c>
      <c r="E1587" s="239" t="s">
        <v>1</v>
      </c>
      <c r="F1587" s="240" t="s">
        <v>230</v>
      </c>
      <c r="G1587" s="238"/>
      <c r="H1587" s="241">
        <v>36.884</v>
      </c>
      <c r="I1587" s="242"/>
      <c r="J1587" s="238"/>
      <c r="K1587" s="238"/>
      <c r="L1587" s="243"/>
      <c r="M1587" s="244"/>
      <c r="N1587" s="245"/>
      <c r="O1587" s="245"/>
      <c r="P1587" s="245"/>
      <c r="Q1587" s="245"/>
      <c r="R1587" s="245"/>
      <c r="S1587" s="245"/>
      <c r="T1587" s="246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47" t="s">
        <v>145</v>
      </c>
      <c r="AU1587" s="247" t="s">
        <v>143</v>
      </c>
      <c r="AV1587" s="14" t="s">
        <v>143</v>
      </c>
      <c r="AW1587" s="14" t="s">
        <v>30</v>
      </c>
      <c r="AX1587" s="14" t="s">
        <v>73</v>
      </c>
      <c r="AY1587" s="247" t="s">
        <v>135</v>
      </c>
    </row>
    <row r="1588" s="13" customFormat="1">
      <c r="A1588" s="13"/>
      <c r="B1588" s="226"/>
      <c r="C1588" s="227"/>
      <c r="D1588" s="228" t="s">
        <v>145</v>
      </c>
      <c r="E1588" s="229" t="s">
        <v>1</v>
      </c>
      <c r="F1588" s="230" t="s">
        <v>231</v>
      </c>
      <c r="G1588" s="227"/>
      <c r="H1588" s="229" t="s">
        <v>1</v>
      </c>
      <c r="I1588" s="231"/>
      <c r="J1588" s="227"/>
      <c r="K1588" s="227"/>
      <c r="L1588" s="232"/>
      <c r="M1588" s="233"/>
      <c r="N1588" s="234"/>
      <c r="O1588" s="234"/>
      <c r="P1588" s="234"/>
      <c r="Q1588" s="234"/>
      <c r="R1588" s="234"/>
      <c r="S1588" s="234"/>
      <c r="T1588" s="235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36" t="s">
        <v>145</v>
      </c>
      <c r="AU1588" s="236" t="s">
        <v>143</v>
      </c>
      <c r="AV1588" s="13" t="s">
        <v>78</v>
      </c>
      <c r="AW1588" s="13" t="s">
        <v>30</v>
      </c>
      <c r="AX1588" s="13" t="s">
        <v>73</v>
      </c>
      <c r="AY1588" s="236" t="s">
        <v>135</v>
      </c>
    </row>
    <row r="1589" s="13" customFormat="1">
      <c r="A1589" s="13"/>
      <c r="B1589" s="226"/>
      <c r="C1589" s="227"/>
      <c r="D1589" s="228" t="s">
        <v>145</v>
      </c>
      <c r="E1589" s="229" t="s">
        <v>1</v>
      </c>
      <c r="F1589" s="230" t="s">
        <v>214</v>
      </c>
      <c r="G1589" s="227"/>
      <c r="H1589" s="229" t="s">
        <v>1</v>
      </c>
      <c r="I1589" s="231"/>
      <c r="J1589" s="227"/>
      <c r="K1589" s="227"/>
      <c r="L1589" s="232"/>
      <c r="M1589" s="233"/>
      <c r="N1589" s="234"/>
      <c r="O1589" s="234"/>
      <c r="P1589" s="234"/>
      <c r="Q1589" s="234"/>
      <c r="R1589" s="234"/>
      <c r="S1589" s="234"/>
      <c r="T1589" s="235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6" t="s">
        <v>145</v>
      </c>
      <c r="AU1589" s="236" t="s">
        <v>143</v>
      </c>
      <c r="AV1589" s="13" t="s">
        <v>78</v>
      </c>
      <c r="AW1589" s="13" t="s">
        <v>30</v>
      </c>
      <c r="AX1589" s="13" t="s">
        <v>73</v>
      </c>
      <c r="AY1589" s="236" t="s">
        <v>135</v>
      </c>
    </row>
    <row r="1590" s="14" customFormat="1">
      <c r="A1590" s="14"/>
      <c r="B1590" s="237"/>
      <c r="C1590" s="238"/>
      <c r="D1590" s="228" t="s">
        <v>145</v>
      </c>
      <c r="E1590" s="239" t="s">
        <v>1</v>
      </c>
      <c r="F1590" s="240" t="s">
        <v>232</v>
      </c>
      <c r="G1590" s="238"/>
      <c r="H1590" s="241">
        <v>-11.34</v>
      </c>
      <c r="I1590" s="242"/>
      <c r="J1590" s="238"/>
      <c r="K1590" s="238"/>
      <c r="L1590" s="243"/>
      <c r="M1590" s="244"/>
      <c r="N1590" s="245"/>
      <c r="O1590" s="245"/>
      <c r="P1590" s="245"/>
      <c r="Q1590" s="245"/>
      <c r="R1590" s="245"/>
      <c r="S1590" s="245"/>
      <c r="T1590" s="246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47" t="s">
        <v>145</v>
      </c>
      <c r="AU1590" s="247" t="s">
        <v>143</v>
      </c>
      <c r="AV1590" s="14" t="s">
        <v>143</v>
      </c>
      <c r="AW1590" s="14" t="s">
        <v>30</v>
      </c>
      <c r="AX1590" s="14" t="s">
        <v>73</v>
      </c>
      <c r="AY1590" s="247" t="s">
        <v>135</v>
      </c>
    </row>
    <row r="1591" s="14" customFormat="1">
      <c r="A1591" s="14"/>
      <c r="B1591" s="237"/>
      <c r="C1591" s="238"/>
      <c r="D1591" s="228" t="s">
        <v>145</v>
      </c>
      <c r="E1591" s="239" t="s">
        <v>1</v>
      </c>
      <c r="F1591" s="240" t="s">
        <v>233</v>
      </c>
      <c r="G1591" s="238"/>
      <c r="H1591" s="241">
        <v>-6.5519999999999996</v>
      </c>
      <c r="I1591" s="242"/>
      <c r="J1591" s="238"/>
      <c r="K1591" s="238"/>
      <c r="L1591" s="243"/>
      <c r="M1591" s="244"/>
      <c r="N1591" s="245"/>
      <c r="O1591" s="245"/>
      <c r="P1591" s="245"/>
      <c r="Q1591" s="245"/>
      <c r="R1591" s="245"/>
      <c r="S1591" s="245"/>
      <c r="T1591" s="246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47" t="s">
        <v>145</v>
      </c>
      <c r="AU1591" s="247" t="s">
        <v>143</v>
      </c>
      <c r="AV1591" s="14" t="s">
        <v>143</v>
      </c>
      <c r="AW1591" s="14" t="s">
        <v>30</v>
      </c>
      <c r="AX1591" s="14" t="s">
        <v>73</v>
      </c>
      <c r="AY1591" s="247" t="s">
        <v>135</v>
      </c>
    </row>
    <row r="1592" s="15" customFormat="1">
      <c r="A1592" s="15"/>
      <c r="B1592" s="248"/>
      <c r="C1592" s="249"/>
      <c r="D1592" s="228" t="s">
        <v>145</v>
      </c>
      <c r="E1592" s="250" t="s">
        <v>1</v>
      </c>
      <c r="F1592" s="251" t="s">
        <v>148</v>
      </c>
      <c r="G1592" s="249"/>
      <c r="H1592" s="252">
        <v>165.505</v>
      </c>
      <c r="I1592" s="253"/>
      <c r="J1592" s="249"/>
      <c r="K1592" s="249"/>
      <c r="L1592" s="254"/>
      <c r="M1592" s="255"/>
      <c r="N1592" s="256"/>
      <c r="O1592" s="256"/>
      <c r="P1592" s="256"/>
      <c r="Q1592" s="256"/>
      <c r="R1592" s="256"/>
      <c r="S1592" s="256"/>
      <c r="T1592" s="257"/>
      <c r="U1592" s="15"/>
      <c r="V1592" s="15"/>
      <c r="W1592" s="15"/>
      <c r="X1592" s="15"/>
      <c r="Y1592" s="15"/>
      <c r="Z1592" s="15"/>
      <c r="AA1592" s="15"/>
      <c r="AB1592" s="15"/>
      <c r="AC1592" s="15"/>
      <c r="AD1592" s="15"/>
      <c r="AE1592" s="15"/>
      <c r="AT1592" s="258" t="s">
        <v>145</v>
      </c>
      <c r="AU1592" s="258" t="s">
        <v>143</v>
      </c>
      <c r="AV1592" s="15" t="s">
        <v>142</v>
      </c>
      <c r="AW1592" s="15" t="s">
        <v>30</v>
      </c>
      <c r="AX1592" s="15" t="s">
        <v>78</v>
      </c>
      <c r="AY1592" s="258" t="s">
        <v>135</v>
      </c>
    </row>
    <row r="1593" s="2" customFormat="1" ht="24.15" customHeight="1">
      <c r="A1593" s="38"/>
      <c r="B1593" s="39"/>
      <c r="C1593" s="212" t="s">
        <v>1820</v>
      </c>
      <c r="D1593" s="212" t="s">
        <v>138</v>
      </c>
      <c r="E1593" s="213" t="s">
        <v>1821</v>
      </c>
      <c r="F1593" s="214" t="s">
        <v>1822</v>
      </c>
      <c r="G1593" s="215" t="s">
        <v>328</v>
      </c>
      <c r="H1593" s="216">
        <v>50</v>
      </c>
      <c r="I1593" s="217"/>
      <c r="J1593" s="218">
        <f>ROUND(I1593*H1593,2)</f>
        <v>0</v>
      </c>
      <c r="K1593" s="219"/>
      <c r="L1593" s="44"/>
      <c r="M1593" s="220" t="s">
        <v>1</v>
      </c>
      <c r="N1593" s="221" t="s">
        <v>39</v>
      </c>
      <c r="O1593" s="91"/>
      <c r="P1593" s="222">
        <f>O1593*H1593</f>
        <v>0</v>
      </c>
      <c r="Q1593" s="222">
        <v>1.0000000000000001E-05</v>
      </c>
      <c r="R1593" s="222">
        <f>Q1593*H1593</f>
        <v>0.00050000000000000001</v>
      </c>
      <c r="S1593" s="222">
        <v>0</v>
      </c>
      <c r="T1593" s="223">
        <f>S1593*H1593</f>
        <v>0</v>
      </c>
      <c r="U1593" s="38"/>
      <c r="V1593" s="38"/>
      <c r="W1593" s="38"/>
      <c r="X1593" s="38"/>
      <c r="Y1593" s="38"/>
      <c r="Z1593" s="38"/>
      <c r="AA1593" s="38"/>
      <c r="AB1593" s="38"/>
      <c r="AC1593" s="38"/>
      <c r="AD1593" s="38"/>
      <c r="AE1593" s="38"/>
      <c r="AR1593" s="224" t="s">
        <v>253</v>
      </c>
      <c r="AT1593" s="224" t="s">
        <v>138</v>
      </c>
      <c r="AU1593" s="224" t="s">
        <v>143</v>
      </c>
      <c r="AY1593" s="17" t="s">
        <v>135</v>
      </c>
      <c r="BE1593" s="225">
        <f>IF(N1593="základní",J1593,0)</f>
        <v>0</v>
      </c>
      <c r="BF1593" s="225">
        <f>IF(N1593="snížená",J1593,0)</f>
        <v>0</v>
      </c>
      <c r="BG1593" s="225">
        <f>IF(N1593="zákl. přenesená",J1593,0)</f>
        <v>0</v>
      </c>
      <c r="BH1593" s="225">
        <f>IF(N1593="sníž. přenesená",J1593,0)</f>
        <v>0</v>
      </c>
      <c r="BI1593" s="225">
        <f>IF(N1593="nulová",J1593,0)</f>
        <v>0</v>
      </c>
      <c r="BJ1593" s="17" t="s">
        <v>143</v>
      </c>
      <c r="BK1593" s="225">
        <f>ROUND(I1593*H1593,2)</f>
        <v>0</v>
      </c>
      <c r="BL1593" s="17" t="s">
        <v>253</v>
      </c>
      <c r="BM1593" s="224" t="s">
        <v>1823</v>
      </c>
    </row>
    <row r="1594" s="13" customFormat="1">
      <c r="A1594" s="13"/>
      <c r="B1594" s="226"/>
      <c r="C1594" s="227"/>
      <c r="D1594" s="228" t="s">
        <v>145</v>
      </c>
      <c r="E1594" s="229" t="s">
        <v>1</v>
      </c>
      <c r="F1594" s="230" t="s">
        <v>1824</v>
      </c>
      <c r="G1594" s="227"/>
      <c r="H1594" s="229" t="s">
        <v>1</v>
      </c>
      <c r="I1594" s="231"/>
      <c r="J1594" s="227"/>
      <c r="K1594" s="227"/>
      <c r="L1594" s="232"/>
      <c r="M1594" s="233"/>
      <c r="N1594" s="234"/>
      <c r="O1594" s="234"/>
      <c r="P1594" s="234"/>
      <c r="Q1594" s="234"/>
      <c r="R1594" s="234"/>
      <c r="S1594" s="234"/>
      <c r="T1594" s="235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36" t="s">
        <v>145</v>
      </c>
      <c r="AU1594" s="236" t="s">
        <v>143</v>
      </c>
      <c r="AV1594" s="13" t="s">
        <v>78</v>
      </c>
      <c r="AW1594" s="13" t="s">
        <v>30</v>
      </c>
      <c r="AX1594" s="13" t="s">
        <v>73</v>
      </c>
      <c r="AY1594" s="236" t="s">
        <v>135</v>
      </c>
    </row>
    <row r="1595" s="14" customFormat="1">
      <c r="A1595" s="14"/>
      <c r="B1595" s="237"/>
      <c r="C1595" s="238"/>
      <c r="D1595" s="228" t="s">
        <v>145</v>
      </c>
      <c r="E1595" s="239" t="s">
        <v>1</v>
      </c>
      <c r="F1595" s="240" t="s">
        <v>375</v>
      </c>
      <c r="G1595" s="238"/>
      <c r="H1595" s="241">
        <v>50</v>
      </c>
      <c r="I1595" s="242"/>
      <c r="J1595" s="238"/>
      <c r="K1595" s="238"/>
      <c r="L1595" s="243"/>
      <c r="M1595" s="244"/>
      <c r="N1595" s="245"/>
      <c r="O1595" s="245"/>
      <c r="P1595" s="245"/>
      <c r="Q1595" s="245"/>
      <c r="R1595" s="245"/>
      <c r="S1595" s="245"/>
      <c r="T1595" s="246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47" t="s">
        <v>145</v>
      </c>
      <c r="AU1595" s="247" t="s">
        <v>143</v>
      </c>
      <c r="AV1595" s="14" t="s">
        <v>143</v>
      </c>
      <c r="AW1595" s="14" t="s">
        <v>30</v>
      </c>
      <c r="AX1595" s="14" t="s">
        <v>78</v>
      </c>
      <c r="AY1595" s="247" t="s">
        <v>135</v>
      </c>
    </row>
    <row r="1596" s="2" customFormat="1" ht="16.5" customHeight="1">
      <c r="A1596" s="38"/>
      <c r="B1596" s="39"/>
      <c r="C1596" s="212" t="s">
        <v>1825</v>
      </c>
      <c r="D1596" s="212" t="s">
        <v>138</v>
      </c>
      <c r="E1596" s="213" t="s">
        <v>1826</v>
      </c>
      <c r="F1596" s="214" t="s">
        <v>1827</v>
      </c>
      <c r="G1596" s="215" t="s">
        <v>162</v>
      </c>
      <c r="H1596" s="216">
        <v>42.526000000000003</v>
      </c>
      <c r="I1596" s="217"/>
      <c r="J1596" s="218">
        <f>ROUND(I1596*H1596,2)</f>
        <v>0</v>
      </c>
      <c r="K1596" s="219"/>
      <c r="L1596" s="44"/>
      <c r="M1596" s="220" t="s">
        <v>1</v>
      </c>
      <c r="N1596" s="221" t="s">
        <v>39</v>
      </c>
      <c r="O1596" s="91"/>
      <c r="P1596" s="222">
        <f>O1596*H1596</f>
        <v>0</v>
      </c>
      <c r="Q1596" s="222">
        <v>0</v>
      </c>
      <c r="R1596" s="222">
        <f>Q1596*H1596</f>
        <v>0</v>
      </c>
      <c r="S1596" s="222">
        <v>3.0000000000000001E-05</v>
      </c>
      <c r="T1596" s="223">
        <f>S1596*H1596</f>
        <v>0.0012757800000000002</v>
      </c>
      <c r="U1596" s="38"/>
      <c r="V1596" s="38"/>
      <c r="W1596" s="38"/>
      <c r="X1596" s="38"/>
      <c r="Y1596" s="38"/>
      <c r="Z1596" s="38"/>
      <c r="AA1596" s="38"/>
      <c r="AB1596" s="38"/>
      <c r="AC1596" s="38"/>
      <c r="AD1596" s="38"/>
      <c r="AE1596" s="38"/>
      <c r="AR1596" s="224" t="s">
        <v>253</v>
      </c>
      <c r="AT1596" s="224" t="s">
        <v>138</v>
      </c>
      <c r="AU1596" s="224" t="s">
        <v>143</v>
      </c>
      <c r="AY1596" s="17" t="s">
        <v>135</v>
      </c>
      <c r="BE1596" s="225">
        <f>IF(N1596="základní",J1596,0)</f>
        <v>0</v>
      </c>
      <c r="BF1596" s="225">
        <f>IF(N1596="snížená",J1596,0)</f>
        <v>0</v>
      </c>
      <c r="BG1596" s="225">
        <f>IF(N1596="zákl. přenesená",J1596,0)</f>
        <v>0</v>
      </c>
      <c r="BH1596" s="225">
        <f>IF(N1596="sníž. přenesená",J1596,0)</f>
        <v>0</v>
      </c>
      <c r="BI1596" s="225">
        <f>IF(N1596="nulová",J1596,0)</f>
        <v>0</v>
      </c>
      <c r="BJ1596" s="17" t="s">
        <v>143</v>
      </c>
      <c r="BK1596" s="225">
        <f>ROUND(I1596*H1596,2)</f>
        <v>0</v>
      </c>
      <c r="BL1596" s="17" t="s">
        <v>253</v>
      </c>
      <c r="BM1596" s="224" t="s">
        <v>1828</v>
      </c>
    </row>
    <row r="1597" s="13" customFormat="1">
      <c r="A1597" s="13"/>
      <c r="B1597" s="226"/>
      <c r="C1597" s="227"/>
      <c r="D1597" s="228" t="s">
        <v>145</v>
      </c>
      <c r="E1597" s="229" t="s">
        <v>1</v>
      </c>
      <c r="F1597" s="230" t="s">
        <v>183</v>
      </c>
      <c r="G1597" s="227"/>
      <c r="H1597" s="229" t="s">
        <v>1</v>
      </c>
      <c r="I1597" s="231"/>
      <c r="J1597" s="227"/>
      <c r="K1597" s="227"/>
      <c r="L1597" s="232"/>
      <c r="M1597" s="233"/>
      <c r="N1597" s="234"/>
      <c r="O1597" s="234"/>
      <c r="P1597" s="234"/>
      <c r="Q1597" s="234"/>
      <c r="R1597" s="234"/>
      <c r="S1597" s="234"/>
      <c r="T1597" s="235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36" t="s">
        <v>145</v>
      </c>
      <c r="AU1597" s="236" t="s">
        <v>143</v>
      </c>
      <c r="AV1597" s="13" t="s">
        <v>78</v>
      </c>
      <c r="AW1597" s="13" t="s">
        <v>30</v>
      </c>
      <c r="AX1597" s="13" t="s">
        <v>73</v>
      </c>
      <c r="AY1597" s="236" t="s">
        <v>135</v>
      </c>
    </row>
    <row r="1598" s="14" customFormat="1">
      <c r="A1598" s="14"/>
      <c r="B1598" s="237"/>
      <c r="C1598" s="238"/>
      <c r="D1598" s="228" t="s">
        <v>145</v>
      </c>
      <c r="E1598" s="239" t="s">
        <v>1</v>
      </c>
      <c r="F1598" s="240" t="s">
        <v>184</v>
      </c>
      <c r="G1598" s="238"/>
      <c r="H1598" s="241">
        <v>7.1059999999999999</v>
      </c>
      <c r="I1598" s="242"/>
      <c r="J1598" s="238"/>
      <c r="K1598" s="238"/>
      <c r="L1598" s="243"/>
      <c r="M1598" s="244"/>
      <c r="N1598" s="245"/>
      <c r="O1598" s="245"/>
      <c r="P1598" s="245"/>
      <c r="Q1598" s="245"/>
      <c r="R1598" s="245"/>
      <c r="S1598" s="245"/>
      <c r="T1598" s="246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47" t="s">
        <v>145</v>
      </c>
      <c r="AU1598" s="247" t="s">
        <v>143</v>
      </c>
      <c r="AV1598" s="14" t="s">
        <v>143</v>
      </c>
      <c r="AW1598" s="14" t="s">
        <v>30</v>
      </c>
      <c r="AX1598" s="14" t="s">
        <v>73</v>
      </c>
      <c r="AY1598" s="247" t="s">
        <v>135</v>
      </c>
    </row>
    <row r="1599" s="13" customFormat="1">
      <c r="A1599" s="13"/>
      <c r="B1599" s="226"/>
      <c r="C1599" s="227"/>
      <c r="D1599" s="228" t="s">
        <v>145</v>
      </c>
      <c r="E1599" s="229" t="s">
        <v>1</v>
      </c>
      <c r="F1599" s="230" t="s">
        <v>185</v>
      </c>
      <c r="G1599" s="227"/>
      <c r="H1599" s="229" t="s">
        <v>1</v>
      </c>
      <c r="I1599" s="231"/>
      <c r="J1599" s="227"/>
      <c r="K1599" s="227"/>
      <c r="L1599" s="232"/>
      <c r="M1599" s="233"/>
      <c r="N1599" s="234"/>
      <c r="O1599" s="234"/>
      <c r="P1599" s="234"/>
      <c r="Q1599" s="234"/>
      <c r="R1599" s="234"/>
      <c r="S1599" s="234"/>
      <c r="T1599" s="235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36" t="s">
        <v>145</v>
      </c>
      <c r="AU1599" s="236" t="s">
        <v>143</v>
      </c>
      <c r="AV1599" s="13" t="s">
        <v>78</v>
      </c>
      <c r="AW1599" s="13" t="s">
        <v>30</v>
      </c>
      <c r="AX1599" s="13" t="s">
        <v>73</v>
      </c>
      <c r="AY1599" s="236" t="s">
        <v>135</v>
      </c>
    </row>
    <row r="1600" s="14" customFormat="1">
      <c r="A1600" s="14"/>
      <c r="B1600" s="237"/>
      <c r="C1600" s="238"/>
      <c r="D1600" s="228" t="s">
        <v>145</v>
      </c>
      <c r="E1600" s="239" t="s">
        <v>1</v>
      </c>
      <c r="F1600" s="240" t="s">
        <v>186</v>
      </c>
      <c r="G1600" s="238"/>
      <c r="H1600" s="241">
        <v>0.96999999999999997</v>
      </c>
      <c r="I1600" s="242"/>
      <c r="J1600" s="238"/>
      <c r="K1600" s="238"/>
      <c r="L1600" s="243"/>
      <c r="M1600" s="244"/>
      <c r="N1600" s="245"/>
      <c r="O1600" s="245"/>
      <c r="P1600" s="245"/>
      <c r="Q1600" s="245"/>
      <c r="R1600" s="245"/>
      <c r="S1600" s="245"/>
      <c r="T1600" s="246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47" t="s">
        <v>145</v>
      </c>
      <c r="AU1600" s="247" t="s">
        <v>143</v>
      </c>
      <c r="AV1600" s="14" t="s">
        <v>143</v>
      </c>
      <c r="AW1600" s="14" t="s">
        <v>30</v>
      </c>
      <c r="AX1600" s="14" t="s">
        <v>73</v>
      </c>
      <c r="AY1600" s="247" t="s">
        <v>135</v>
      </c>
    </row>
    <row r="1601" s="13" customFormat="1">
      <c r="A1601" s="13"/>
      <c r="B1601" s="226"/>
      <c r="C1601" s="227"/>
      <c r="D1601" s="228" t="s">
        <v>145</v>
      </c>
      <c r="E1601" s="229" t="s">
        <v>1</v>
      </c>
      <c r="F1601" s="230" t="s">
        <v>187</v>
      </c>
      <c r="G1601" s="227"/>
      <c r="H1601" s="229" t="s">
        <v>1</v>
      </c>
      <c r="I1601" s="231"/>
      <c r="J1601" s="227"/>
      <c r="K1601" s="227"/>
      <c r="L1601" s="232"/>
      <c r="M1601" s="233"/>
      <c r="N1601" s="234"/>
      <c r="O1601" s="234"/>
      <c r="P1601" s="234"/>
      <c r="Q1601" s="234"/>
      <c r="R1601" s="234"/>
      <c r="S1601" s="234"/>
      <c r="T1601" s="235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36" t="s">
        <v>145</v>
      </c>
      <c r="AU1601" s="236" t="s">
        <v>143</v>
      </c>
      <c r="AV1601" s="13" t="s">
        <v>78</v>
      </c>
      <c r="AW1601" s="13" t="s">
        <v>30</v>
      </c>
      <c r="AX1601" s="13" t="s">
        <v>73</v>
      </c>
      <c r="AY1601" s="236" t="s">
        <v>135</v>
      </c>
    </row>
    <row r="1602" s="14" customFormat="1">
      <c r="A1602" s="14"/>
      <c r="B1602" s="237"/>
      <c r="C1602" s="238"/>
      <c r="D1602" s="228" t="s">
        <v>145</v>
      </c>
      <c r="E1602" s="239" t="s">
        <v>1</v>
      </c>
      <c r="F1602" s="240" t="s">
        <v>188</v>
      </c>
      <c r="G1602" s="238"/>
      <c r="H1602" s="241">
        <v>2.4510000000000001</v>
      </c>
      <c r="I1602" s="242"/>
      <c r="J1602" s="238"/>
      <c r="K1602" s="238"/>
      <c r="L1602" s="243"/>
      <c r="M1602" s="244"/>
      <c r="N1602" s="245"/>
      <c r="O1602" s="245"/>
      <c r="P1602" s="245"/>
      <c r="Q1602" s="245"/>
      <c r="R1602" s="245"/>
      <c r="S1602" s="245"/>
      <c r="T1602" s="246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47" t="s">
        <v>145</v>
      </c>
      <c r="AU1602" s="247" t="s">
        <v>143</v>
      </c>
      <c r="AV1602" s="14" t="s">
        <v>143</v>
      </c>
      <c r="AW1602" s="14" t="s">
        <v>30</v>
      </c>
      <c r="AX1602" s="14" t="s">
        <v>73</v>
      </c>
      <c r="AY1602" s="247" t="s">
        <v>135</v>
      </c>
    </row>
    <row r="1603" s="13" customFormat="1">
      <c r="A1603" s="13"/>
      <c r="B1603" s="226"/>
      <c r="C1603" s="227"/>
      <c r="D1603" s="228" t="s">
        <v>145</v>
      </c>
      <c r="E1603" s="229" t="s">
        <v>1</v>
      </c>
      <c r="F1603" s="230" t="s">
        <v>189</v>
      </c>
      <c r="G1603" s="227"/>
      <c r="H1603" s="229" t="s">
        <v>1</v>
      </c>
      <c r="I1603" s="231"/>
      <c r="J1603" s="227"/>
      <c r="K1603" s="227"/>
      <c r="L1603" s="232"/>
      <c r="M1603" s="233"/>
      <c r="N1603" s="234"/>
      <c r="O1603" s="234"/>
      <c r="P1603" s="234"/>
      <c r="Q1603" s="234"/>
      <c r="R1603" s="234"/>
      <c r="S1603" s="234"/>
      <c r="T1603" s="235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36" t="s">
        <v>145</v>
      </c>
      <c r="AU1603" s="236" t="s">
        <v>143</v>
      </c>
      <c r="AV1603" s="13" t="s">
        <v>78</v>
      </c>
      <c r="AW1603" s="13" t="s">
        <v>30</v>
      </c>
      <c r="AX1603" s="13" t="s">
        <v>73</v>
      </c>
      <c r="AY1603" s="236" t="s">
        <v>135</v>
      </c>
    </row>
    <row r="1604" s="14" customFormat="1">
      <c r="A1604" s="14"/>
      <c r="B1604" s="237"/>
      <c r="C1604" s="238"/>
      <c r="D1604" s="228" t="s">
        <v>145</v>
      </c>
      <c r="E1604" s="239" t="s">
        <v>1</v>
      </c>
      <c r="F1604" s="240" t="s">
        <v>190</v>
      </c>
      <c r="G1604" s="238"/>
      <c r="H1604" s="241">
        <v>5.1399999999999997</v>
      </c>
      <c r="I1604" s="242"/>
      <c r="J1604" s="238"/>
      <c r="K1604" s="238"/>
      <c r="L1604" s="243"/>
      <c r="M1604" s="244"/>
      <c r="N1604" s="245"/>
      <c r="O1604" s="245"/>
      <c r="P1604" s="245"/>
      <c r="Q1604" s="245"/>
      <c r="R1604" s="245"/>
      <c r="S1604" s="245"/>
      <c r="T1604" s="246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47" t="s">
        <v>145</v>
      </c>
      <c r="AU1604" s="247" t="s">
        <v>143</v>
      </c>
      <c r="AV1604" s="14" t="s">
        <v>143</v>
      </c>
      <c r="AW1604" s="14" t="s">
        <v>30</v>
      </c>
      <c r="AX1604" s="14" t="s">
        <v>73</v>
      </c>
      <c r="AY1604" s="247" t="s">
        <v>135</v>
      </c>
    </row>
    <row r="1605" s="13" customFormat="1">
      <c r="A1605" s="13"/>
      <c r="B1605" s="226"/>
      <c r="C1605" s="227"/>
      <c r="D1605" s="228" t="s">
        <v>145</v>
      </c>
      <c r="E1605" s="229" t="s">
        <v>1</v>
      </c>
      <c r="F1605" s="230" t="s">
        <v>191</v>
      </c>
      <c r="G1605" s="227"/>
      <c r="H1605" s="229" t="s">
        <v>1</v>
      </c>
      <c r="I1605" s="231"/>
      <c r="J1605" s="227"/>
      <c r="K1605" s="227"/>
      <c r="L1605" s="232"/>
      <c r="M1605" s="233"/>
      <c r="N1605" s="234"/>
      <c r="O1605" s="234"/>
      <c r="P1605" s="234"/>
      <c r="Q1605" s="234"/>
      <c r="R1605" s="234"/>
      <c r="S1605" s="234"/>
      <c r="T1605" s="235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T1605" s="236" t="s">
        <v>145</v>
      </c>
      <c r="AU1605" s="236" t="s">
        <v>143</v>
      </c>
      <c r="AV1605" s="13" t="s">
        <v>78</v>
      </c>
      <c r="AW1605" s="13" t="s">
        <v>30</v>
      </c>
      <c r="AX1605" s="13" t="s">
        <v>73</v>
      </c>
      <c r="AY1605" s="236" t="s">
        <v>135</v>
      </c>
    </row>
    <row r="1606" s="14" customFormat="1">
      <c r="A1606" s="14"/>
      <c r="B1606" s="237"/>
      <c r="C1606" s="238"/>
      <c r="D1606" s="228" t="s">
        <v>145</v>
      </c>
      <c r="E1606" s="239" t="s">
        <v>1</v>
      </c>
      <c r="F1606" s="240" t="s">
        <v>192</v>
      </c>
      <c r="G1606" s="238"/>
      <c r="H1606" s="241">
        <v>10.348000000000001</v>
      </c>
      <c r="I1606" s="242"/>
      <c r="J1606" s="238"/>
      <c r="K1606" s="238"/>
      <c r="L1606" s="243"/>
      <c r="M1606" s="244"/>
      <c r="N1606" s="245"/>
      <c r="O1606" s="245"/>
      <c r="P1606" s="245"/>
      <c r="Q1606" s="245"/>
      <c r="R1606" s="245"/>
      <c r="S1606" s="245"/>
      <c r="T1606" s="246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47" t="s">
        <v>145</v>
      </c>
      <c r="AU1606" s="247" t="s">
        <v>143</v>
      </c>
      <c r="AV1606" s="14" t="s">
        <v>143</v>
      </c>
      <c r="AW1606" s="14" t="s">
        <v>30</v>
      </c>
      <c r="AX1606" s="14" t="s">
        <v>73</v>
      </c>
      <c r="AY1606" s="247" t="s">
        <v>135</v>
      </c>
    </row>
    <row r="1607" s="13" customFormat="1">
      <c r="A1607" s="13"/>
      <c r="B1607" s="226"/>
      <c r="C1607" s="227"/>
      <c r="D1607" s="228" t="s">
        <v>145</v>
      </c>
      <c r="E1607" s="229" t="s">
        <v>1</v>
      </c>
      <c r="F1607" s="230" t="s">
        <v>193</v>
      </c>
      <c r="G1607" s="227"/>
      <c r="H1607" s="229" t="s">
        <v>1</v>
      </c>
      <c r="I1607" s="231"/>
      <c r="J1607" s="227"/>
      <c r="K1607" s="227"/>
      <c r="L1607" s="232"/>
      <c r="M1607" s="233"/>
      <c r="N1607" s="234"/>
      <c r="O1607" s="234"/>
      <c r="P1607" s="234"/>
      <c r="Q1607" s="234"/>
      <c r="R1607" s="234"/>
      <c r="S1607" s="234"/>
      <c r="T1607" s="235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36" t="s">
        <v>145</v>
      </c>
      <c r="AU1607" s="236" t="s">
        <v>143</v>
      </c>
      <c r="AV1607" s="13" t="s">
        <v>78</v>
      </c>
      <c r="AW1607" s="13" t="s">
        <v>30</v>
      </c>
      <c r="AX1607" s="13" t="s">
        <v>73</v>
      </c>
      <c r="AY1607" s="236" t="s">
        <v>135</v>
      </c>
    </row>
    <row r="1608" s="14" customFormat="1">
      <c r="A1608" s="14"/>
      <c r="B1608" s="237"/>
      <c r="C1608" s="238"/>
      <c r="D1608" s="228" t="s">
        <v>145</v>
      </c>
      <c r="E1608" s="239" t="s">
        <v>1</v>
      </c>
      <c r="F1608" s="240" t="s">
        <v>194</v>
      </c>
      <c r="G1608" s="238"/>
      <c r="H1608" s="241">
        <v>16.510999999999999</v>
      </c>
      <c r="I1608" s="242"/>
      <c r="J1608" s="238"/>
      <c r="K1608" s="238"/>
      <c r="L1608" s="243"/>
      <c r="M1608" s="244"/>
      <c r="N1608" s="245"/>
      <c r="O1608" s="245"/>
      <c r="P1608" s="245"/>
      <c r="Q1608" s="245"/>
      <c r="R1608" s="245"/>
      <c r="S1608" s="245"/>
      <c r="T1608" s="246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47" t="s">
        <v>145</v>
      </c>
      <c r="AU1608" s="247" t="s">
        <v>143</v>
      </c>
      <c r="AV1608" s="14" t="s">
        <v>143</v>
      </c>
      <c r="AW1608" s="14" t="s">
        <v>30</v>
      </c>
      <c r="AX1608" s="14" t="s">
        <v>73</v>
      </c>
      <c r="AY1608" s="247" t="s">
        <v>135</v>
      </c>
    </row>
    <row r="1609" s="15" customFormat="1">
      <c r="A1609" s="15"/>
      <c r="B1609" s="248"/>
      <c r="C1609" s="249"/>
      <c r="D1609" s="228" t="s">
        <v>145</v>
      </c>
      <c r="E1609" s="250" t="s">
        <v>1</v>
      </c>
      <c r="F1609" s="251" t="s">
        <v>148</v>
      </c>
      <c r="G1609" s="249"/>
      <c r="H1609" s="252">
        <v>42.525999999999996</v>
      </c>
      <c r="I1609" s="253"/>
      <c r="J1609" s="249"/>
      <c r="K1609" s="249"/>
      <c r="L1609" s="254"/>
      <c r="M1609" s="255"/>
      <c r="N1609" s="256"/>
      <c r="O1609" s="256"/>
      <c r="P1609" s="256"/>
      <c r="Q1609" s="256"/>
      <c r="R1609" s="256"/>
      <c r="S1609" s="256"/>
      <c r="T1609" s="257"/>
      <c r="U1609" s="15"/>
      <c r="V1609" s="15"/>
      <c r="W1609" s="15"/>
      <c r="X1609" s="15"/>
      <c r="Y1609" s="15"/>
      <c r="Z1609" s="15"/>
      <c r="AA1609" s="15"/>
      <c r="AB1609" s="15"/>
      <c r="AC1609" s="15"/>
      <c r="AD1609" s="15"/>
      <c r="AE1609" s="15"/>
      <c r="AT1609" s="258" t="s">
        <v>145</v>
      </c>
      <c r="AU1609" s="258" t="s">
        <v>143</v>
      </c>
      <c r="AV1609" s="15" t="s">
        <v>142</v>
      </c>
      <c r="AW1609" s="15" t="s">
        <v>30</v>
      </c>
      <c r="AX1609" s="15" t="s">
        <v>78</v>
      </c>
      <c r="AY1609" s="258" t="s">
        <v>135</v>
      </c>
    </row>
    <row r="1610" s="2" customFormat="1" ht="16.5" customHeight="1">
      <c r="A1610" s="38"/>
      <c r="B1610" s="39"/>
      <c r="C1610" s="259" t="s">
        <v>1829</v>
      </c>
      <c r="D1610" s="259" t="s">
        <v>149</v>
      </c>
      <c r="E1610" s="260" t="s">
        <v>1830</v>
      </c>
      <c r="F1610" s="261" t="s">
        <v>1831</v>
      </c>
      <c r="G1610" s="262" t="s">
        <v>162</v>
      </c>
      <c r="H1610" s="263">
        <v>44.652000000000001</v>
      </c>
      <c r="I1610" s="264"/>
      <c r="J1610" s="265">
        <f>ROUND(I1610*H1610,2)</f>
        <v>0</v>
      </c>
      <c r="K1610" s="266"/>
      <c r="L1610" s="267"/>
      <c r="M1610" s="268" t="s">
        <v>1</v>
      </c>
      <c r="N1610" s="269" t="s">
        <v>39</v>
      </c>
      <c r="O1610" s="91"/>
      <c r="P1610" s="222">
        <f>O1610*H1610</f>
        <v>0</v>
      </c>
      <c r="Q1610" s="222">
        <v>1.0000000000000001E-05</v>
      </c>
      <c r="R1610" s="222">
        <f>Q1610*H1610</f>
        <v>0.00044652000000000005</v>
      </c>
      <c r="S1610" s="222">
        <v>0</v>
      </c>
      <c r="T1610" s="223">
        <f>S1610*H1610</f>
        <v>0</v>
      </c>
      <c r="U1610" s="38"/>
      <c r="V1610" s="38"/>
      <c r="W1610" s="38"/>
      <c r="X1610" s="38"/>
      <c r="Y1610" s="38"/>
      <c r="Z1610" s="38"/>
      <c r="AA1610" s="38"/>
      <c r="AB1610" s="38"/>
      <c r="AC1610" s="38"/>
      <c r="AD1610" s="38"/>
      <c r="AE1610" s="38"/>
      <c r="AR1610" s="224" t="s">
        <v>332</v>
      </c>
      <c r="AT1610" s="224" t="s">
        <v>149</v>
      </c>
      <c r="AU1610" s="224" t="s">
        <v>143</v>
      </c>
      <c r="AY1610" s="17" t="s">
        <v>135</v>
      </c>
      <c r="BE1610" s="225">
        <f>IF(N1610="základní",J1610,0)</f>
        <v>0</v>
      </c>
      <c r="BF1610" s="225">
        <f>IF(N1610="snížená",J1610,0)</f>
        <v>0</v>
      </c>
      <c r="BG1610" s="225">
        <f>IF(N1610="zákl. přenesená",J1610,0)</f>
        <v>0</v>
      </c>
      <c r="BH1610" s="225">
        <f>IF(N1610="sníž. přenesená",J1610,0)</f>
        <v>0</v>
      </c>
      <c r="BI1610" s="225">
        <f>IF(N1610="nulová",J1610,0)</f>
        <v>0</v>
      </c>
      <c r="BJ1610" s="17" t="s">
        <v>143</v>
      </c>
      <c r="BK1610" s="225">
        <f>ROUND(I1610*H1610,2)</f>
        <v>0</v>
      </c>
      <c r="BL1610" s="17" t="s">
        <v>253</v>
      </c>
      <c r="BM1610" s="224" t="s">
        <v>1832</v>
      </c>
    </row>
    <row r="1611" s="14" customFormat="1">
      <c r="A1611" s="14"/>
      <c r="B1611" s="237"/>
      <c r="C1611" s="238"/>
      <c r="D1611" s="228" t="s">
        <v>145</v>
      </c>
      <c r="E1611" s="238"/>
      <c r="F1611" s="240" t="s">
        <v>1833</v>
      </c>
      <c r="G1611" s="238"/>
      <c r="H1611" s="241">
        <v>44.652000000000001</v>
      </c>
      <c r="I1611" s="242"/>
      <c r="J1611" s="238"/>
      <c r="K1611" s="238"/>
      <c r="L1611" s="243"/>
      <c r="M1611" s="244"/>
      <c r="N1611" s="245"/>
      <c r="O1611" s="245"/>
      <c r="P1611" s="245"/>
      <c r="Q1611" s="245"/>
      <c r="R1611" s="245"/>
      <c r="S1611" s="245"/>
      <c r="T1611" s="246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47" t="s">
        <v>145</v>
      </c>
      <c r="AU1611" s="247" t="s">
        <v>143</v>
      </c>
      <c r="AV1611" s="14" t="s">
        <v>143</v>
      </c>
      <c r="AW1611" s="14" t="s">
        <v>4</v>
      </c>
      <c r="AX1611" s="14" t="s">
        <v>78</v>
      </c>
      <c r="AY1611" s="247" t="s">
        <v>135</v>
      </c>
    </row>
    <row r="1612" s="2" customFormat="1" ht="21.75" customHeight="1">
      <c r="A1612" s="38"/>
      <c r="B1612" s="39"/>
      <c r="C1612" s="212" t="s">
        <v>1834</v>
      </c>
      <c r="D1612" s="212" t="s">
        <v>138</v>
      </c>
      <c r="E1612" s="213" t="s">
        <v>1835</v>
      </c>
      <c r="F1612" s="214" t="s">
        <v>1836</v>
      </c>
      <c r="G1612" s="215" t="s">
        <v>162</v>
      </c>
      <c r="H1612" s="216">
        <v>20</v>
      </c>
      <c r="I1612" s="217"/>
      <c r="J1612" s="218">
        <f>ROUND(I1612*H1612,2)</f>
        <v>0</v>
      </c>
      <c r="K1612" s="219"/>
      <c r="L1612" s="44"/>
      <c r="M1612" s="220" t="s">
        <v>1</v>
      </c>
      <c r="N1612" s="221" t="s">
        <v>39</v>
      </c>
      <c r="O1612" s="91"/>
      <c r="P1612" s="222">
        <f>O1612*H1612</f>
        <v>0</v>
      </c>
      <c r="Q1612" s="222">
        <v>0</v>
      </c>
      <c r="R1612" s="222">
        <f>Q1612*H1612</f>
        <v>0</v>
      </c>
      <c r="S1612" s="222">
        <v>3.0000000000000001E-05</v>
      </c>
      <c r="T1612" s="223">
        <f>S1612*H1612</f>
        <v>0.00060000000000000006</v>
      </c>
      <c r="U1612" s="38"/>
      <c r="V1612" s="38"/>
      <c r="W1612" s="38"/>
      <c r="X1612" s="38"/>
      <c r="Y1612" s="38"/>
      <c r="Z1612" s="38"/>
      <c r="AA1612" s="38"/>
      <c r="AB1612" s="38"/>
      <c r="AC1612" s="38"/>
      <c r="AD1612" s="38"/>
      <c r="AE1612" s="38"/>
      <c r="AR1612" s="224" t="s">
        <v>253</v>
      </c>
      <c r="AT1612" s="224" t="s">
        <v>138</v>
      </c>
      <c r="AU1612" s="224" t="s">
        <v>143</v>
      </c>
      <c r="AY1612" s="17" t="s">
        <v>135</v>
      </c>
      <c r="BE1612" s="225">
        <f>IF(N1612="základní",J1612,0)</f>
        <v>0</v>
      </c>
      <c r="BF1612" s="225">
        <f>IF(N1612="snížená",J1612,0)</f>
        <v>0</v>
      </c>
      <c r="BG1612" s="225">
        <f>IF(N1612="zákl. přenesená",J1612,0)</f>
        <v>0</v>
      </c>
      <c r="BH1612" s="225">
        <f>IF(N1612="sníž. přenesená",J1612,0)</f>
        <v>0</v>
      </c>
      <c r="BI1612" s="225">
        <f>IF(N1612="nulová",J1612,0)</f>
        <v>0</v>
      </c>
      <c r="BJ1612" s="17" t="s">
        <v>143</v>
      </c>
      <c r="BK1612" s="225">
        <f>ROUND(I1612*H1612,2)</f>
        <v>0</v>
      </c>
      <c r="BL1612" s="17" t="s">
        <v>253</v>
      </c>
      <c r="BM1612" s="224" t="s">
        <v>1837</v>
      </c>
    </row>
    <row r="1613" s="14" customFormat="1">
      <c r="A1613" s="14"/>
      <c r="B1613" s="237"/>
      <c r="C1613" s="238"/>
      <c r="D1613" s="228" t="s">
        <v>145</v>
      </c>
      <c r="E1613" s="239" t="s">
        <v>1</v>
      </c>
      <c r="F1613" s="240" t="s">
        <v>273</v>
      </c>
      <c r="G1613" s="238"/>
      <c r="H1613" s="241">
        <v>20</v>
      </c>
      <c r="I1613" s="242"/>
      <c r="J1613" s="238"/>
      <c r="K1613" s="238"/>
      <c r="L1613" s="243"/>
      <c r="M1613" s="244"/>
      <c r="N1613" s="245"/>
      <c r="O1613" s="245"/>
      <c r="P1613" s="245"/>
      <c r="Q1613" s="245"/>
      <c r="R1613" s="245"/>
      <c r="S1613" s="245"/>
      <c r="T1613" s="246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47" t="s">
        <v>145</v>
      </c>
      <c r="AU1613" s="247" t="s">
        <v>143</v>
      </c>
      <c r="AV1613" s="14" t="s">
        <v>143</v>
      </c>
      <c r="AW1613" s="14" t="s">
        <v>30</v>
      </c>
      <c r="AX1613" s="14" t="s">
        <v>78</v>
      </c>
      <c r="AY1613" s="247" t="s">
        <v>135</v>
      </c>
    </row>
    <row r="1614" s="2" customFormat="1" ht="16.5" customHeight="1">
      <c r="A1614" s="38"/>
      <c r="B1614" s="39"/>
      <c r="C1614" s="259" t="s">
        <v>1838</v>
      </c>
      <c r="D1614" s="259" t="s">
        <v>149</v>
      </c>
      <c r="E1614" s="260" t="s">
        <v>1830</v>
      </c>
      <c r="F1614" s="261" t="s">
        <v>1831</v>
      </c>
      <c r="G1614" s="262" t="s">
        <v>162</v>
      </c>
      <c r="H1614" s="263">
        <v>21</v>
      </c>
      <c r="I1614" s="264"/>
      <c r="J1614" s="265">
        <f>ROUND(I1614*H1614,2)</f>
        <v>0</v>
      </c>
      <c r="K1614" s="266"/>
      <c r="L1614" s="267"/>
      <c r="M1614" s="268" t="s">
        <v>1</v>
      </c>
      <c r="N1614" s="269" t="s">
        <v>39</v>
      </c>
      <c r="O1614" s="91"/>
      <c r="P1614" s="222">
        <f>O1614*H1614</f>
        <v>0</v>
      </c>
      <c r="Q1614" s="222">
        <v>1.0000000000000001E-05</v>
      </c>
      <c r="R1614" s="222">
        <f>Q1614*H1614</f>
        <v>0.00021000000000000001</v>
      </c>
      <c r="S1614" s="222">
        <v>0</v>
      </c>
      <c r="T1614" s="223">
        <f>S1614*H1614</f>
        <v>0</v>
      </c>
      <c r="U1614" s="38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R1614" s="224" t="s">
        <v>332</v>
      </c>
      <c r="AT1614" s="224" t="s">
        <v>149</v>
      </c>
      <c r="AU1614" s="224" t="s">
        <v>143</v>
      </c>
      <c r="AY1614" s="17" t="s">
        <v>135</v>
      </c>
      <c r="BE1614" s="225">
        <f>IF(N1614="základní",J1614,0)</f>
        <v>0</v>
      </c>
      <c r="BF1614" s="225">
        <f>IF(N1614="snížená",J1614,0)</f>
        <v>0</v>
      </c>
      <c r="BG1614" s="225">
        <f>IF(N1614="zákl. přenesená",J1614,0)</f>
        <v>0</v>
      </c>
      <c r="BH1614" s="225">
        <f>IF(N1614="sníž. přenesená",J1614,0)</f>
        <v>0</v>
      </c>
      <c r="BI1614" s="225">
        <f>IF(N1614="nulová",J1614,0)</f>
        <v>0</v>
      </c>
      <c r="BJ1614" s="17" t="s">
        <v>143</v>
      </c>
      <c r="BK1614" s="225">
        <f>ROUND(I1614*H1614,2)</f>
        <v>0</v>
      </c>
      <c r="BL1614" s="17" t="s">
        <v>253</v>
      </c>
      <c r="BM1614" s="224" t="s">
        <v>1839</v>
      </c>
    </row>
    <row r="1615" s="14" customFormat="1">
      <c r="A1615" s="14"/>
      <c r="B1615" s="237"/>
      <c r="C1615" s="238"/>
      <c r="D1615" s="228" t="s">
        <v>145</v>
      </c>
      <c r="E1615" s="238"/>
      <c r="F1615" s="240" t="s">
        <v>1840</v>
      </c>
      <c r="G1615" s="238"/>
      <c r="H1615" s="241">
        <v>21</v>
      </c>
      <c r="I1615" s="242"/>
      <c r="J1615" s="238"/>
      <c r="K1615" s="238"/>
      <c r="L1615" s="243"/>
      <c r="M1615" s="244"/>
      <c r="N1615" s="245"/>
      <c r="O1615" s="245"/>
      <c r="P1615" s="245"/>
      <c r="Q1615" s="245"/>
      <c r="R1615" s="245"/>
      <c r="S1615" s="245"/>
      <c r="T1615" s="246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47" t="s">
        <v>145</v>
      </c>
      <c r="AU1615" s="247" t="s">
        <v>143</v>
      </c>
      <c r="AV1615" s="14" t="s">
        <v>143</v>
      </c>
      <c r="AW1615" s="14" t="s">
        <v>4</v>
      </c>
      <c r="AX1615" s="14" t="s">
        <v>78</v>
      </c>
      <c r="AY1615" s="247" t="s">
        <v>135</v>
      </c>
    </row>
    <row r="1616" s="2" customFormat="1" ht="24.15" customHeight="1">
      <c r="A1616" s="38"/>
      <c r="B1616" s="39"/>
      <c r="C1616" s="212" t="s">
        <v>1841</v>
      </c>
      <c r="D1616" s="212" t="s">
        <v>138</v>
      </c>
      <c r="E1616" s="213" t="s">
        <v>1842</v>
      </c>
      <c r="F1616" s="214" t="s">
        <v>1843</v>
      </c>
      <c r="G1616" s="215" t="s">
        <v>162</v>
      </c>
      <c r="H1616" s="216">
        <v>165.505</v>
      </c>
      <c r="I1616" s="217"/>
      <c r="J1616" s="218">
        <f>ROUND(I1616*H1616,2)</f>
        <v>0</v>
      </c>
      <c r="K1616" s="219"/>
      <c r="L1616" s="44"/>
      <c r="M1616" s="220" t="s">
        <v>1</v>
      </c>
      <c r="N1616" s="221" t="s">
        <v>39</v>
      </c>
      <c r="O1616" s="91"/>
      <c r="P1616" s="222">
        <f>O1616*H1616</f>
        <v>0</v>
      </c>
      <c r="Q1616" s="222">
        <v>0.00020000000000000001</v>
      </c>
      <c r="R1616" s="222">
        <f>Q1616*H1616</f>
        <v>0.033100999999999998</v>
      </c>
      <c r="S1616" s="222">
        <v>0</v>
      </c>
      <c r="T1616" s="223">
        <f>S1616*H1616</f>
        <v>0</v>
      </c>
      <c r="U1616" s="38"/>
      <c r="V1616" s="38"/>
      <c r="W1616" s="38"/>
      <c r="X1616" s="38"/>
      <c r="Y1616" s="38"/>
      <c r="Z1616" s="38"/>
      <c r="AA1616" s="38"/>
      <c r="AB1616" s="38"/>
      <c r="AC1616" s="38"/>
      <c r="AD1616" s="38"/>
      <c r="AE1616" s="38"/>
      <c r="AR1616" s="224" t="s">
        <v>253</v>
      </c>
      <c r="AT1616" s="224" t="s">
        <v>138</v>
      </c>
      <c r="AU1616" s="224" t="s">
        <v>143</v>
      </c>
      <c r="AY1616" s="17" t="s">
        <v>135</v>
      </c>
      <c r="BE1616" s="225">
        <f>IF(N1616="základní",J1616,0)</f>
        <v>0</v>
      </c>
      <c r="BF1616" s="225">
        <f>IF(N1616="snížená",J1616,0)</f>
        <v>0</v>
      </c>
      <c r="BG1616" s="225">
        <f>IF(N1616="zákl. přenesená",J1616,0)</f>
        <v>0</v>
      </c>
      <c r="BH1616" s="225">
        <f>IF(N1616="sníž. přenesená",J1616,0)</f>
        <v>0</v>
      </c>
      <c r="BI1616" s="225">
        <f>IF(N1616="nulová",J1616,0)</f>
        <v>0</v>
      </c>
      <c r="BJ1616" s="17" t="s">
        <v>143</v>
      </c>
      <c r="BK1616" s="225">
        <f>ROUND(I1616*H1616,2)</f>
        <v>0</v>
      </c>
      <c r="BL1616" s="17" t="s">
        <v>253</v>
      </c>
      <c r="BM1616" s="224" t="s">
        <v>1844</v>
      </c>
    </row>
    <row r="1617" s="13" customFormat="1">
      <c r="A1617" s="13"/>
      <c r="B1617" s="226"/>
      <c r="C1617" s="227"/>
      <c r="D1617" s="228" t="s">
        <v>145</v>
      </c>
      <c r="E1617" s="229" t="s">
        <v>1</v>
      </c>
      <c r="F1617" s="230" t="s">
        <v>1806</v>
      </c>
      <c r="G1617" s="227"/>
      <c r="H1617" s="229" t="s">
        <v>1</v>
      </c>
      <c r="I1617" s="231"/>
      <c r="J1617" s="227"/>
      <c r="K1617" s="227"/>
      <c r="L1617" s="232"/>
      <c r="M1617" s="233"/>
      <c r="N1617" s="234"/>
      <c r="O1617" s="234"/>
      <c r="P1617" s="234"/>
      <c r="Q1617" s="234"/>
      <c r="R1617" s="234"/>
      <c r="S1617" s="234"/>
      <c r="T1617" s="235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6" t="s">
        <v>145</v>
      </c>
      <c r="AU1617" s="236" t="s">
        <v>143</v>
      </c>
      <c r="AV1617" s="13" t="s">
        <v>78</v>
      </c>
      <c r="AW1617" s="13" t="s">
        <v>30</v>
      </c>
      <c r="AX1617" s="13" t="s">
        <v>73</v>
      </c>
      <c r="AY1617" s="236" t="s">
        <v>135</v>
      </c>
    </row>
    <row r="1618" s="13" customFormat="1">
      <c r="A1618" s="13"/>
      <c r="B1618" s="226"/>
      <c r="C1618" s="227"/>
      <c r="D1618" s="228" t="s">
        <v>145</v>
      </c>
      <c r="E1618" s="229" t="s">
        <v>1</v>
      </c>
      <c r="F1618" s="230" t="s">
        <v>183</v>
      </c>
      <c r="G1618" s="227"/>
      <c r="H1618" s="229" t="s">
        <v>1</v>
      </c>
      <c r="I1618" s="231"/>
      <c r="J1618" s="227"/>
      <c r="K1618" s="227"/>
      <c r="L1618" s="232"/>
      <c r="M1618" s="233"/>
      <c r="N1618" s="234"/>
      <c r="O1618" s="234"/>
      <c r="P1618" s="234"/>
      <c r="Q1618" s="234"/>
      <c r="R1618" s="234"/>
      <c r="S1618" s="234"/>
      <c r="T1618" s="235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36" t="s">
        <v>145</v>
      </c>
      <c r="AU1618" s="236" t="s">
        <v>143</v>
      </c>
      <c r="AV1618" s="13" t="s">
        <v>78</v>
      </c>
      <c r="AW1618" s="13" t="s">
        <v>30</v>
      </c>
      <c r="AX1618" s="13" t="s">
        <v>73</v>
      </c>
      <c r="AY1618" s="236" t="s">
        <v>135</v>
      </c>
    </row>
    <row r="1619" s="14" customFormat="1">
      <c r="A1619" s="14"/>
      <c r="B1619" s="237"/>
      <c r="C1619" s="238"/>
      <c r="D1619" s="228" t="s">
        <v>145</v>
      </c>
      <c r="E1619" s="239" t="s">
        <v>1</v>
      </c>
      <c r="F1619" s="240" t="s">
        <v>184</v>
      </c>
      <c r="G1619" s="238"/>
      <c r="H1619" s="241">
        <v>7.1059999999999999</v>
      </c>
      <c r="I1619" s="242"/>
      <c r="J1619" s="238"/>
      <c r="K1619" s="238"/>
      <c r="L1619" s="243"/>
      <c r="M1619" s="244"/>
      <c r="N1619" s="245"/>
      <c r="O1619" s="245"/>
      <c r="P1619" s="245"/>
      <c r="Q1619" s="245"/>
      <c r="R1619" s="245"/>
      <c r="S1619" s="245"/>
      <c r="T1619" s="246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47" t="s">
        <v>145</v>
      </c>
      <c r="AU1619" s="247" t="s">
        <v>143</v>
      </c>
      <c r="AV1619" s="14" t="s">
        <v>143</v>
      </c>
      <c r="AW1619" s="14" t="s">
        <v>30</v>
      </c>
      <c r="AX1619" s="14" t="s">
        <v>73</v>
      </c>
      <c r="AY1619" s="247" t="s">
        <v>135</v>
      </c>
    </row>
    <row r="1620" s="13" customFormat="1">
      <c r="A1620" s="13"/>
      <c r="B1620" s="226"/>
      <c r="C1620" s="227"/>
      <c r="D1620" s="228" t="s">
        <v>145</v>
      </c>
      <c r="E1620" s="229" t="s">
        <v>1</v>
      </c>
      <c r="F1620" s="230" t="s">
        <v>185</v>
      </c>
      <c r="G1620" s="227"/>
      <c r="H1620" s="229" t="s">
        <v>1</v>
      </c>
      <c r="I1620" s="231"/>
      <c r="J1620" s="227"/>
      <c r="K1620" s="227"/>
      <c r="L1620" s="232"/>
      <c r="M1620" s="233"/>
      <c r="N1620" s="234"/>
      <c r="O1620" s="234"/>
      <c r="P1620" s="234"/>
      <c r="Q1620" s="234"/>
      <c r="R1620" s="234"/>
      <c r="S1620" s="234"/>
      <c r="T1620" s="235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36" t="s">
        <v>145</v>
      </c>
      <c r="AU1620" s="236" t="s">
        <v>143</v>
      </c>
      <c r="AV1620" s="13" t="s">
        <v>78</v>
      </c>
      <c r="AW1620" s="13" t="s">
        <v>30</v>
      </c>
      <c r="AX1620" s="13" t="s">
        <v>73</v>
      </c>
      <c r="AY1620" s="236" t="s">
        <v>135</v>
      </c>
    </row>
    <row r="1621" s="14" customFormat="1">
      <c r="A1621" s="14"/>
      <c r="B1621" s="237"/>
      <c r="C1621" s="238"/>
      <c r="D1621" s="228" t="s">
        <v>145</v>
      </c>
      <c r="E1621" s="239" t="s">
        <v>1</v>
      </c>
      <c r="F1621" s="240" t="s">
        <v>186</v>
      </c>
      <c r="G1621" s="238"/>
      <c r="H1621" s="241">
        <v>0.96999999999999997</v>
      </c>
      <c r="I1621" s="242"/>
      <c r="J1621" s="238"/>
      <c r="K1621" s="238"/>
      <c r="L1621" s="243"/>
      <c r="M1621" s="244"/>
      <c r="N1621" s="245"/>
      <c r="O1621" s="245"/>
      <c r="P1621" s="245"/>
      <c r="Q1621" s="245"/>
      <c r="R1621" s="245"/>
      <c r="S1621" s="245"/>
      <c r="T1621" s="246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47" t="s">
        <v>145</v>
      </c>
      <c r="AU1621" s="247" t="s">
        <v>143</v>
      </c>
      <c r="AV1621" s="14" t="s">
        <v>143</v>
      </c>
      <c r="AW1621" s="14" t="s">
        <v>30</v>
      </c>
      <c r="AX1621" s="14" t="s">
        <v>73</v>
      </c>
      <c r="AY1621" s="247" t="s">
        <v>135</v>
      </c>
    </row>
    <row r="1622" s="13" customFormat="1">
      <c r="A1622" s="13"/>
      <c r="B1622" s="226"/>
      <c r="C1622" s="227"/>
      <c r="D1622" s="228" t="s">
        <v>145</v>
      </c>
      <c r="E1622" s="229" t="s">
        <v>1</v>
      </c>
      <c r="F1622" s="230" t="s">
        <v>187</v>
      </c>
      <c r="G1622" s="227"/>
      <c r="H1622" s="229" t="s">
        <v>1</v>
      </c>
      <c r="I1622" s="231"/>
      <c r="J1622" s="227"/>
      <c r="K1622" s="227"/>
      <c r="L1622" s="232"/>
      <c r="M1622" s="233"/>
      <c r="N1622" s="234"/>
      <c r="O1622" s="234"/>
      <c r="P1622" s="234"/>
      <c r="Q1622" s="234"/>
      <c r="R1622" s="234"/>
      <c r="S1622" s="234"/>
      <c r="T1622" s="235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36" t="s">
        <v>145</v>
      </c>
      <c r="AU1622" s="236" t="s">
        <v>143</v>
      </c>
      <c r="AV1622" s="13" t="s">
        <v>78</v>
      </c>
      <c r="AW1622" s="13" t="s">
        <v>30</v>
      </c>
      <c r="AX1622" s="13" t="s">
        <v>73</v>
      </c>
      <c r="AY1622" s="236" t="s">
        <v>135</v>
      </c>
    </row>
    <row r="1623" s="14" customFormat="1">
      <c r="A1623" s="14"/>
      <c r="B1623" s="237"/>
      <c r="C1623" s="238"/>
      <c r="D1623" s="228" t="s">
        <v>145</v>
      </c>
      <c r="E1623" s="239" t="s">
        <v>1</v>
      </c>
      <c r="F1623" s="240" t="s">
        <v>188</v>
      </c>
      <c r="G1623" s="238"/>
      <c r="H1623" s="241">
        <v>2.4510000000000001</v>
      </c>
      <c r="I1623" s="242"/>
      <c r="J1623" s="238"/>
      <c r="K1623" s="238"/>
      <c r="L1623" s="243"/>
      <c r="M1623" s="244"/>
      <c r="N1623" s="245"/>
      <c r="O1623" s="245"/>
      <c r="P1623" s="245"/>
      <c r="Q1623" s="245"/>
      <c r="R1623" s="245"/>
      <c r="S1623" s="245"/>
      <c r="T1623" s="246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47" t="s">
        <v>145</v>
      </c>
      <c r="AU1623" s="247" t="s">
        <v>143</v>
      </c>
      <c r="AV1623" s="14" t="s">
        <v>143</v>
      </c>
      <c r="AW1623" s="14" t="s">
        <v>30</v>
      </c>
      <c r="AX1623" s="14" t="s">
        <v>73</v>
      </c>
      <c r="AY1623" s="247" t="s">
        <v>135</v>
      </c>
    </row>
    <row r="1624" s="13" customFormat="1">
      <c r="A1624" s="13"/>
      <c r="B1624" s="226"/>
      <c r="C1624" s="227"/>
      <c r="D1624" s="228" t="s">
        <v>145</v>
      </c>
      <c r="E1624" s="229" t="s">
        <v>1</v>
      </c>
      <c r="F1624" s="230" t="s">
        <v>189</v>
      </c>
      <c r="G1624" s="227"/>
      <c r="H1624" s="229" t="s">
        <v>1</v>
      </c>
      <c r="I1624" s="231"/>
      <c r="J1624" s="227"/>
      <c r="K1624" s="227"/>
      <c r="L1624" s="232"/>
      <c r="M1624" s="233"/>
      <c r="N1624" s="234"/>
      <c r="O1624" s="234"/>
      <c r="P1624" s="234"/>
      <c r="Q1624" s="234"/>
      <c r="R1624" s="234"/>
      <c r="S1624" s="234"/>
      <c r="T1624" s="235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36" t="s">
        <v>145</v>
      </c>
      <c r="AU1624" s="236" t="s">
        <v>143</v>
      </c>
      <c r="AV1624" s="13" t="s">
        <v>78</v>
      </c>
      <c r="AW1624" s="13" t="s">
        <v>30</v>
      </c>
      <c r="AX1624" s="13" t="s">
        <v>73</v>
      </c>
      <c r="AY1624" s="236" t="s">
        <v>135</v>
      </c>
    </row>
    <row r="1625" s="14" customFormat="1">
      <c r="A1625" s="14"/>
      <c r="B1625" s="237"/>
      <c r="C1625" s="238"/>
      <c r="D1625" s="228" t="s">
        <v>145</v>
      </c>
      <c r="E1625" s="239" t="s">
        <v>1</v>
      </c>
      <c r="F1625" s="240" t="s">
        <v>190</v>
      </c>
      <c r="G1625" s="238"/>
      <c r="H1625" s="241">
        <v>5.1399999999999997</v>
      </c>
      <c r="I1625" s="242"/>
      <c r="J1625" s="238"/>
      <c r="K1625" s="238"/>
      <c r="L1625" s="243"/>
      <c r="M1625" s="244"/>
      <c r="N1625" s="245"/>
      <c r="O1625" s="245"/>
      <c r="P1625" s="245"/>
      <c r="Q1625" s="245"/>
      <c r="R1625" s="245"/>
      <c r="S1625" s="245"/>
      <c r="T1625" s="246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47" t="s">
        <v>145</v>
      </c>
      <c r="AU1625" s="247" t="s">
        <v>143</v>
      </c>
      <c r="AV1625" s="14" t="s">
        <v>143</v>
      </c>
      <c r="AW1625" s="14" t="s">
        <v>30</v>
      </c>
      <c r="AX1625" s="14" t="s">
        <v>73</v>
      </c>
      <c r="AY1625" s="247" t="s">
        <v>135</v>
      </c>
    </row>
    <row r="1626" s="13" customFormat="1">
      <c r="A1626" s="13"/>
      <c r="B1626" s="226"/>
      <c r="C1626" s="227"/>
      <c r="D1626" s="228" t="s">
        <v>145</v>
      </c>
      <c r="E1626" s="229" t="s">
        <v>1</v>
      </c>
      <c r="F1626" s="230" t="s">
        <v>191</v>
      </c>
      <c r="G1626" s="227"/>
      <c r="H1626" s="229" t="s">
        <v>1</v>
      </c>
      <c r="I1626" s="231"/>
      <c r="J1626" s="227"/>
      <c r="K1626" s="227"/>
      <c r="L1626" s="232"/>
      <c r="M1626" s="233"/>
      <c r="N1626" s="234"/>
      <c r="O1626" s="234"/>
      <c r="P1626" s="234"/>
      <c r="Q1626" s="234"/>
      <c r="R1626" s="234"/>
      <c r="S1626" s="234"/>
      <c r="T1626" s="235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6" t="s">
        <v>145</v>
      </c>
      <c r="AU1626" s="236" t="s">
        <v>143</v>
      </c>
      <c r="AV1626" s="13" t="s">
        <v>78</v>
      </c>
      <c r="AW1626" s="13" t="s">
        <v>30</v>
      </c>
      <c r="AX1626" s="13" t="s">
        <v>73</v>
      </c>
      <c r="AY1626" s="236" t="s">
        <v>135</v>
      </c>
    </row>
    <row r="1627" s="14" customFormat="1">
      <c r="A1627" s="14"/>
      <c r="B1627" s="237"/>
      <c r="C1627" s="238"/>
      <c r="D1627" s="228" t="s">
        <v>145</v>
      </c>
      <c r="E1627" s="239" t="s">
        <v>1</v>
      </c>
      <c r="F1627" s="240" t="s">
        <v>192</v>
      </c>
      <c r="G1627" s="238"/>
      <c r="H1627" s="241">
        <v>10.348000000000001</v>
      </c>
      <c r="I1627" s="242"/>
      <c r="J1627" s="238"/>
      <c r="K1627" s="238"/>
      <c r="L1627" s="243"/>
      <c r="M1627" s="244"/>
      <c r="N1627" s="245"/>
      <c r="O1627" s="245"/>
      <c r="P1627" s="245"/>
      <c r="Q1627" s="245"/>
      <c r="R1627" s="245"/>
      <c r="S1627" s="245"/>
      <c r="T1627" s="246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47" t="s">
        <v>145</v>
      </c>
      <c r="AU1627" s="247" t="s">
        <v>143</v>
      </c>
      <c r="AV1627" s="14" t="s">
        <v>143</v>
      </c>
      <c r="AW1627" s="14" t="s">
        <v>30</v>
      </c>
      <c r="AX1627" s="14" t="s">
        <v>73</v>
      </c>
      <c r="AY1627" s="247" t="s">
        <v>135</v>
      </c>
    </row>
    <row r="1628" s="13" customFormat="1">
      <c r="A1628" s="13"/>
      <c r="B1628" s="226"/>
      <c r="C1628" s="227"/>
      <c r="D1628" s="228" t="s">
        <v>145</v>
      </c>
      <c r="E1628" s="229" t="s">
        <v>1</v>
      </c>
      <c r="F1628" s="230" t="s">
        <v>193</v>
      </c>
      <c r="G1628" s="227"/>
      <c r="H1628" s="229" t="s">
        <v>1</v>
      </c>
      <c r="I1628" s="231"/>
      <c r="J1628" s="227"/>
      <c r="K1628" s="227"/>
      <c r="L1628" s="232"/>
      <c r="M1628" s="233"/>
      <c r="N1628" s="234"/>
      <c r="O1628" s="234"/>
      <c r="P1628" s="234"/>
      <c r="Q1628" s="234"/>
      <c r="R1628" s="234"/>
      <c r="S1628" s="234"/>
      <c r="T1628" s="235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36" t="s">
        <v>145</v>
      </c>
      <c r="AU1628" s="236" t="s">
        <v>143</v>
      </c>
      <c r="AV1628" s="13" t="s">
        <v>78</v>
      </c>
      <c r="AW1628" s="13" t="s">
        <v>30</v>
      </c>
      <c r="AX1628" s="13" t="s">
        <v>73</v>
      </c>
      <c r="AY1628" s="236" t="s">
        <v>135</v>
      </c>
    </row>
    <row r="1629" s="14" customFormat="1">
      <c r="A1629" s="14"/>
      <c r="B1629" s="237"/>
      <c r="C1629" s="238"/>
      <c r="D1629" s="228" t="s">
        <v>145</v>
      </c>
      <c r="E1629" s="239" t="s">
        <v>1</v>
      </c>
      <c r="F1629" s="240" t="s">
        <v>194</v>
      </c>
      <c r="G1629" s="238"/>
      <c r="H1629" s="241">
        <v>16.510999999999999</v>
      </c>
      <c r="I1629" s="242"/>
      <c r="J1629" s="238"/>
      <c r="K1629" s="238"/>
      <c r="L1629" s="243"/>
      <c r="M1629" s="244"/>
      <c r="N1629" s="245"/>
      <c r="O1629" s="245"/>
      <c r="P1629" s="245"/>
      <c r="Q1629" s="245"/>
      <c r="R1629" s="245"/>
      <c r="S1629" s="245"/>
      <c r="T1629" s="246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47" t="s">
        <v>145</v>
      </c>
      <c r="AU1629" s="247" t="s">
        <v>143</v>
      </c>
      <c r="AV1629" s="14" t="s">
        <v>143</v>
      </c>
      <c r="AW1629" s="14" t="s">
        <v>30</v>
      </c>
      <c r="AX1629" s="14" t="s">
        <v>73</v>
      </c>
      <c r="AY1629" s="247" t="s">
        <v>135</v>
      </c>
    </row>
    <row r="1630" s="13" customFormat="1">
      <c r="A1630" s="13"/>
      <c r="B1630" s="226"/>
      <c r="C1630" s="227"/>
      <c r="D1630" s="228" t="s">
        <v>145</v>
      </c>
      <c r="E1630" s="229" t="s">
        <v>1</v>
      </c>
      <c r="F1630" s="230" t="s">
        <v>1807</v>
      </c>
      <c r="G1630" s="227"/>
      <c r="H1630" s="229" t="s">
        <v>1</v>
      </c>
      <c r="I1630" s="231"/>
      <c r="J1630" s="227"/>
      <c r="K1630" s="227"/>
      <c r="L1630" s="232"/>
      <c r="M1630" s="233"/>
      <c r="N1630" s="234"/>
      <c r="O1630" s="234"/>
      <c r="P1630" s="234"/>
      <c r="Q1630" s="234"/>
      <c r="R1630" s="234"/>
      <c r="S1630" s="234"/>
      <c r="T1630" s="235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36" t="s">
        <v>145</v>
      </c>
      <c r="AU1630" s="236" t="s">
        <v>143</v>
      </c>
      <c r="AV1630" s="13" t="s">
        <v>78</v>
      </c>
      <c r="AW1630" s="13" t="s">
        <v>30</v>
      </c>
      <c r="AX1630" s="13" t="s">
        <v>73</v>
      </c>
      <c r="AY1630" s="236" t="s">
        <v>135</v>
      </c>
    </row>
    <row r="1631" s="13" customFormat="1">
      <c r="A1631" s="13"/>
      <c r="B1631" s="226"/>
      <c r="C1631" s="227"/>
      <c r="D1631" s="228" t="s">
        <v>145</v>
      </c>
      <c r="E1631" s="229" t="s">
        <v>1</v>
      </c>
      <c r="F1631" s="230" t="s">
        <v>183</v>
      </c>
      <c r="G1631" s="227"/>
      <c r="H1631" s="229" t="s">
        <v>1</v>
      </c>
      <c r="I1631" s="231"/>
      <c r="J1631" s="227"/>
      <c r="K1631" s="227"/>
      <c r="L1631" s="232"/>
      <c r="M1631" s="233"/>
      <c r="N1631" s="234"/>
      <c r="O1631" s="234"/>
      <c r="P1631" s="234"/>
      <c r="Q1631" s="234"/>
      <c r="R1631" s="234"/>
      <c r="S1631" s="234"/>
      <c r="T1631" s="235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36" t="s">
        <v>145</v>
      </c>
      <c r="AU1631" s="236" t="s">
        <v>143</v>
      </c>
      <c r="AV1631" s="13" t="s">
        <v>78</v>
      </c>
      <c r="AW1631" s="13" t="s">
        <v>30</v>
      </c>
      <c r="AX1631" s="13" t="s">
        <v>73</v>
      </c>
      <c r="AY1631" s="236" t="s">
        <v>135</v>
      </c>
    </row>
    <row r="1632" s="14" customFormat="1">
      <c r="A1632" s="14"/>
      <c r="B1632" s="237"/>
      <c r="C1632" s="238"/>
      <c r="D1632" s="228" t="s">
        <v>145</v>
      </c>
      <c r="E1632" s="239" t="s">
        <v>1</v>
      </c>
      <c r="F1632" s="240" t="s">
        <v>223</v>
      </c>
      <c r="G1632" s="238"/>
      <c r="H1632" s="241">
        <v>29.481000000000002</v>
      </c>
      <c r="I1632" s="242"/>
      <c r="J1632" s="238"/>
      <c r="K1632" s="238"/>
      <c r="L1632" s="243"/>
      <c r="M1632" s="244"/>
      <c r="N1632" s="245"/>
      <c r="O1632" s="245"/>
      <c r="P1632" s="245"/>
      <c r="Q1632" s="245"/>
      <c r="R1632" s="245"/>
      <c r="S1632" s="245"/>
      <c r="T1632" s="246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47" t="s">
        <v>145</v>
      </c>
      <c r="AU1632" s="247" t="s">
        <v>143</v>
      </c>
      <c r="AV1632" s="14" t="s">
        <v>143</v>
      </c>
      <c r="AW1632" s="14" t="s">
        <v>30</v>
      </c>
      <c r="AX1632" s="14" t="s">
        <v>73</v>
      </c>
      <c r="AY1632" s="247" t="s">
        <v>135</v>
      </c>
    </row>
    <row r="1633" s="13" customFormat="1">
      <c r="A1633" s="13"/>
      <c r="B1633" s="226"/>
      <c r="C1633" s="227"/>
      <c r="D1633" s="228" t="s">
        <v>145</v>
      </c>
      <c r="E1633" s="229" t="s">
        <v>1</v>
      </c>
      <c r="F1633" s="230" t="s">
        <v>224</v>
      </c>
      <c r="G1633" s="227"/>
      <c r="H1633" s="229" t="s">
        <v>1</v>
      </c>
      <c r="I1633" s="231"/>
      <c r="J1633" s="227"/>
      <c r="K1633" s="227"/>
      <c r="L1633" s="232"/>
      <c r="M1633" s="233"/>
      <c r="N1633" s="234"/>
      <c r="O1633" s="234"/>
      <c r="P1633" s="234"/>
      <c r="Q1633" s="234"/>
      <c r="R1633" s="234"/>
      <c r="S1633" s="234"/>
      <c r="T1633" s="235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36" t="s">
        <v>145</v>
      </c>
      <c r="AU1633" s="236" t="s">
        <v>143</v>
      </c>
      <c r="AV1633" s="13" t="s">
        <v>78</v>
      </c>
      <c r="AW1633" s="13" t="s">
        <v>30</v>
      </c>
      <c r="AX1633" s="13" t="s">
        <v>73</v>
      </c>
      <c r="AY1633" s="236" t="s">
        <v>135</v>
      </c>
    </row>
    <row r="1634" s="14" customFormat="1">
      <c r="A1634" s="14"/>
      <c r="B1634" s="237"/>
      <c r="C1634" s="238"/>
      <c r="D1634" s="228" t="s">
        <v>145</v>
      </c>
      <c r="E1634" s="239" t="s">
        <v>1</v>
      </c>
      <c r="F1634" s="240" t="s">
        <v>225</v>
      </c>
      <c r="G1634" s="238"/>
      <c r="H1634" s="241">
        <v>8.3409999999999993</v>
      </c>
      <c r="I1634" s="242"/>
      <c r="J1634" s="238"/>
      <c r="K1634" s="238"/>
      <c r="L1634" s="243"/>
      <c r="M1634" s="244"/>
      <c r="N1634" s="245"/>
      <c r="O1634" s="245"/>
      <c r="P1634" s="245"/>
      <c r="Q1634" s="245"/>
      <c r="R1634" s="245"/>
      <c r="S1634" s="245"/>
      <c r="T1634" s="246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47" t="s">
        <v>145</v>
      </c>
      <c r="AU1634" s="247" t="s">
        <v>143</v>
      </c>
      <c r="AV1634" s="14" t="s">
        <v>143</v>
      </c>
      <c r="AW1634" s="14" t="s">
        <v>30</v>
      </c>
      <c r="AX1634" s="14" t="s">
        <v>73</v>
      </c>
      <c r="AY1634" s="247" t="s">
        <v>135</v>
      </c>
    </row>
    <row r="1635" s="13" customFormat="1">
      <c r="A1635" s="13"/>
      <c r="B1635" s="226"/>
      <c r="C1635" s="227"/>
      <c r="D1635" s="228" t="s">
        <v>145</v>
      </c>
      <c r="E1635" s="229" t="s">
        <v>1</v>
      </c>
      <c r="F1635" s="230" t="s">
        <v>187</v>
      </c>
      <c r="G1635" s="227"/>
      <c r="H1635" s="229" t="s">
        <v>1</v>
      </c>
      <c r="I1635" s="231"/>
      <c r="J1635" s="227"/>
      <c r="K1635" s="227"/>
      <c r="L1635" s="232"/>
      <c r="M1635" s="233"/>
      <c r="N1635" s="234"/>
      <c r="O1635" s="234"/>
      <c r="P1635" s="234"/>
      <c r="Q1635" s="234"/>
      <c r="R1635" s="234"/>
      <c r="S1635" s="234"/>
      <c r="T1635" s="235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6" t="s">
        <v>145</v>
      </c>
      <c r="AU1635" s="236" t="s">
        <v>143</v>
      </c>
      <c r="AV1635" s="13" t="s">
        <v>78</v>
      </c>
      <c r="AW1635" s="13" t="s">
        <v>30</v>
      </c>
      <c r="AX1635" s="13" t="s">
        <v>73</v>
      </c>
      <c r="AY1635" s="236" t="s">
        <v>135</v>
      </c>
    </row>
    <row r="1636" s="14" customFormat="1">
      <c r="A1636" s="14"/>
      <c r="B1636" s="237"/>
      <c r="C1636" s="238"/>
      <c r="D1636" s="228" t="s">
        <v>145</v>
      </c>
      <c r="E1636" s="239" t="s">
        <v>1</v>
      </c>
      <c r="F1636" s="240" t="s">
        <v>226</v>
      </c>
      <c r="G1636" s="238"/>
      <c r="H1636" s="241">
        <v>14.207000000000001</v>
      </c>
      <c r="I1636" s="242"/>
      <c r="J1636" s="238"/>
      <c r="K1636" s="238"/>
      <c r="L1636" s="243"/>
      <c r="M1636" s="244"/>
      <c r="N1636" s="245"/>
      <c r="O1636" s="245"/>
      <c r="P1636" s="245"/>
      <c r="Q1636" s="245"/>
      <c r="R1636" s="245"/>
      <c r="S1636" s="245"/>
      <c r="T1636" s="246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47" t="s">
        <v>145</v>
      </c>
      <c r="AU1636" s="247" t="s">
        <v>143</v>
      </c>
      <c r="AV1636" s="14" t="s">
        <v>143</v>
      </c>
      <c r="AW1636" s="14" t="s">
        <v>30</v>
      </c>
      <c r="AX1636" s="14" t="s">
        <v>73</v>
      </c>
      <c r="AY1636" s="247" t="s">
        <v>135</v>
      </c>
    </row>
    <row r="1637" s="13" customFormat="1">
      <c r="A1637" s="13"/>
      <c r="B1637" s="226"/>
      <c r="C1637" s="227"/>
      <c r="D1637" s="228" t="s">
        <v>145</v>
      </c>
      <c r="E1637" s="229" t="s">
        <v>1</v>
      </c>
      <c r="F1637" s="230" t="s">
        <v>189</v>
      </c>
      <c r="G1637" s="227"/>
      <c r="H1637" s="229" t="s">
        <v>1</v>
      </c>
      <c r="I1637" s="231"/>
      <c r="J1637" s="227"/>
      <c r="K1637" s="227"/>
      <c r="L1637" s="232"/>
      <c r="M1637" s="233"/>
      <c r="N1637" s="234"/>
      <c r="O1637" s="234"/>
      <c r="P1637" s="234"/>
      <c r="Q1637" s="234"/>
      <c r="R1637" s="234"/>
      <c r="S1637" s="234"/>
      <c r="T1637" s="235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36" t="s">
        <v>145</v>
      </c>
      <c r="AU1637" s="236" t="s">
        <v>143</v>
      </c>
      <c r="AV1637" s="13" t="s">
        <v>78</v>
      </c>
      <c r="AW1637" s="13" t="s">
        <v>30</v>
      </c>
      <c r="AX1637" s="13" t="s">
        <v>73</v>
      </c>
      <c r="AY1637" s="236" t="s">
        <v>135</v>
      </c>
    </row>
    <row r="1638" s="14" customFormat="1">
      <c r="A1638" s="14"/>
      <c r="B1638" s="237"/>
      <c r="C1638" s="238"/>
      <c r="D1638" s="228" t="s">
        <v>145</v>
      </c>
      <c r="E1638" s="239" t="s">
        <v>1</v>
      </c>
      <c r="F1638" s="240" t="s">
        <v>227</v>
      </c>
      <c r="G1638" s="238"/>
      <c r="H1638" s="241">
        <v>21.856000000000002</v>
      </c>
      <c r="I1638" s="242"/>
      <c r="J1638" s="238"/>
      <c r="K1638" s="238"/>
      <c r="L1638" s="243"/>
      <c r="M1638" s="244"/>
      <c r="N1638" s="245"/>
      <c r="O1638" s="245"/>
      <c r="P1638" s="245"/>
      <c r="Q1638" s="245"/>
      <c r="R1638" s="245"/>
      <c r="S1638" s="245"/>
      <c r="T1638" s="246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47" t="s">
        <v>145</v>
      </c>
      <c r="AU1638" s="247" t="s">
        <v>143</v>
      </c>
      <c r="AV1638" s="14" t="s">
        <v>143</v>
      </c>
      <c r="AW1638" s="14" t="s">
        <v>30</v>
      </c>
      <c r="AX1638" s="14" t="s">
        <v>73</v>
      </c>
      <c r="AY1638" s="247" t="s">
        <v>135</v>
      </c>
    </row>
    <row r="1639" s="13" customFormat="1">
      <c r="A1639" s="13"/>
      <c r="B1639" s="226"/>
      <c r="C1639" s="227"/>
      <c r="D1639" s="228" t="s">
        <v>145</v>
      </c>
      <c r="E1639" s="229" t="s">
        <v>1</v>
      </c>
      <c r="F1639" s="230" t="s">
        <v>191</v>
      </c>
      <c r="G1639" s="227"/>
      <c r="H1639" s="229" t="s">
        <v>1</v>
      </c>
      <c r="I1639" s="231"/>
      <c r="J1639" s="227"/>
      <c r="K1639" s="227"/>
      <c r="L1639" s="232"/>
      <c r="M1639" s="233"/>
      <c r="N1639" s="234"/>
      <c r="O1639" s="234"/>
      <c r="P1639" s="234"/>
      <c r="Q1639" s="234"/>
      <c r="R1639" s="234"/>
      <c r="S1639" s="234"/>
      <c r="T1639" s="235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36" t="s">
        <v>145</v>
      </c>
      <c r="AU1639" s="236" t="s">
        <v>143</v>
      </c>
      <c r="AV1639" s="13" t="s">
        <v>78</v>
      </c>
      <c r="AW1639" s="13" t="s">
        <v>30</v>
      </c>
      <c r="AX1639" s="13" t="s">
        <v>73</v>
      </c>
      <c r="AY1639" s="236" t="s">
        <v>135</v>
      </c>
    </row>
    <row r="1640" s="14" customFormat="1">
      <c r="A1640" s="14"/>
      <c r="B1640" s="237"/>
      <c r="C1640" s="238"/>
      <c r="D1640" s="228" t="s">
        <v>145</v>
      </c>
      <c r="E1640" s="239" t="s">
        <v>1</v>
      </c>
      <c r="F1640" s="240" t="s">
        <v>228</v>
      </c>
      <c r="G1640" s="238"/>
      <c r="H1640" s="241">
        <v>30.102</v>
      </c>
      <c r="I1640" s="242"/>
      <c r="J1640" s="238"/>
      <c r="K1640" s="238"/>
      <c r="L1640" s="243"/>
      <c r="M1640" s="244"/>
      <c r="N1640" s="245"/>
      <c r="O1640" s="245"/>
      <c r="P1640" s="245"/>
      <c r="Q1640" s="245"/>
      <c r="R1640" s="245"/>
      <c r="S1640" s="245"/>
      <c r="T1640" s="246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47" t="s">
        <v>145</v>
      </c>
      <c r="AU1640" s="247" t="s">
        <v>143</v>
      </c>
      <c r="AV1640" s="14" t="s">
        <v>143</v>
      </c>
      <c r="AW1640" s="14" t="s">
        <v>30</v>
      </c>
      <c r="AX1640" s="14" t="s">
        <v>73</v>
      </c>
      <c r="AY1640" s="247" t="s">
        <v>135</v>
      </c>
    </row>
    <row r="1641" s="13" customFormat="1">
      <c r="A1641" s="13"/>
      <c r="B1641" s="226"/>
      <c r="C1641" s="227"/>
      <c r="D1641" s="228" t="s">
        <v>145</v>
      </c>
      <c r="E1641" s="229" t="s">
        <v>1</v>
      </c>
      <c r="F1641" s="230" t="s">
        <v>229</v>
      </c>
      <c r="G1641" s="227"/>
      <c r="H1641" s="229" t="s">
        <v>1</v>
      </c>
      <c r="I1641" s="231"/>
      <c r="J1641" s="227"/>
      <c r="K1641" s="227"/>
      <c r="L1641" s="232"/>
      <c r="M1641" s="233"/>
      <c r="N1641" s="234"/>
      <c r="O1641" s="234"/>
      <c r="P1641" s="234"/>
      <c r="Q1641" s="234"/>
      <c r="R1641" s="234"/>
      <c r="S1641" s="234"/>
      <c r="T1641" s="235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6" t="s">
        <v>145</v>
      </c>
      <c r="AU1641" s="236" t="s">
        <v>143</v>
      </c>
      <c r="AV1641" s="13" t="s">
        <v>78</v>
      </c>
      <c r="AW1641" s="13" t="s">
        <v>30</v>
      </c>
      <c r="AX1641" s="13" t="s">
        <v>73</v>
      </c>
      <c r="AY1641" s="236" t="s">
        <v>135</v>
      </c>
    </row>
    <row r="1642" s="14" customFormat="1">
      <c r="A1642" s="14"/>
      <c r="B1642" s="237"/>
      <c r="C1642" s="238"/>
      <c r="D1642" s="228" t="s">
        <v>145</v>
      </c>
      <c r="E1642" s="239" t="s">
        <v>1</v>
      </c>
      <c r="F1642" s="240" t="s">
        <v>230</v>
      </c>
      <c r="G1642" s="238"/>
      <c r="H1642" s="241">
        <v>36.884</v>
      </c>
      <c r="I1642" s="242"/>
      <c r="J1642" s="238"/>
      <c r="K1642" s="238"/>
      <c r="L1642" s="243"/>
      <c r="M1642" s="244"/>
      <c r="N1642" s="245"/>
      <c r="O1642" s="245"/>
      <c r="P1642" s="245"/>
      <c r="Q1642" s="245"/>
      <c r="R1642" s="245"/>
      <c r="S1642" s="245"/>
      <c r="T1642" s="246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47" t="s">
        <v>145</v>
      </c>
      <c r="AU1642" s="247" t="s">
        <v>143</v>
      </c>
      <c r="AV1642" s="14" t="s">
        <v>143</v>
      </c>
      <c r="AW1642" s="14" t="s">
        <v>30</v>
      </c>
      <c r="AX1642" s="14" t="s">
        <v>73</v>
      </c>
      <c r="AY1642" s="247" t="s">
        <v>135</v>
      </c>
    </row>
    <row r="1643" s="13" customFormat="1">
      <c r="A1643" s="13"/>
      <c r="B1643" s="226"/>
      <c r="C1643" s="227"/>
      <c r="D1643" s="228" t="s">
        <v>145</v>
      </c>
      <c r="E1643" s="229" t="s">
        <v>1</v>
      </c>
      <c r="F1643" s="230" t="s">
        <v>231</v>
      </c>
      <c r="G1643" s="227"/>
      <c r="H1643" s="229" t="s">
        <v>1</v>
      </c>
      <c r="I1643" s="231"/>
      <c r="J1643" s="227"/>
      <c r="K1643" s="227"/>
      <c r="L1643" s="232"/>
      <c r="M1643" s="233"/>
      <c r="N1643" s="234"/>
      <c r="O1643" s="234"/>
      <c r="P1643" s="234"/>
      <c r="Q1643" s="234"/>
      <c r="R1643" s="234"/>
      <c r="S1643" s="234"/>
      <c r="T1643" s="235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36" t="s">
        <v>145</v>
      </c>
      <c r="AU1643" s="236" t="s">
        <v>143</v>
      </c>
      <c r="AV1643" s="13" t="s">
        <v>78</v>
      </c>
      <c r="AW1643" s="13" t="s">
        <v>30</v>
      </c>
      <c r="AX1643" s="13" t="s">
        <v>73</v>
      </c>
      <c r="AY1643" s="236" t="s">
        <v>135</v>
      </c>
    </row>
    <row r="1644" s="13" customFormat="1">
      <c r="A1644" s="13"/>
      <c r="B1644" s="226"/>
      <c r="C1644" s="227"/>
      <c r="D1644" s="228" t="s">
        <v>145</v>
      </c>
      <c r="E1644" s="229" t="s">
        <v>1</v>
      </c>
      <c r="F1644" s="230" t="s">
        <v>214</v>
      </c>
      <c r="G1644" s="227"/>
      <c r="H1644" s="229" t="s">
        <v>1</v>
      </c>
      <c r="I1644" s="231"/>
      <c r="J1644" s="227"/>
      <c r="K1644" s="227"/>
      <c r="L1644" s="232"/>
      <c r="M1644" s="233"/>
      <c r="N1644" s="234"/>
      <c r="O1644" s="234"/>
      <c r="P1644" s="234"/>
      <c r="Q1644" s="234"/>
      <c r="R1644" s="234"/>
      <c r="S1644" s="234"/>
      <c r="T1644" s="235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36" t="s">
        <v>145</v>
      </c>
      <c r="AU1644" s="236" t="s">
        <v>143</v>
      </c>
      <c r="AV1644" s="13" t="s">
        <v>78</v>
      </c>
      <c r="AW1644" s="13" t="s">
        <v>30</v>
      </c>
      <c r="AX1644" s="13" t="s">
        <v>73</v>
      </c>
      <c r="AY1644" s="236" t="s">
        <v>135</v>
      </c>
    </row>
    <row r="1645" s="14" customFormat="1">
      <c r="A1645" s="14"/>
      <c r="B1645" s="237"/>
      <c r="C1645" s="238"/>
      <c r="D1645" s="228" t="s">
        <v>145</v>
      </c>
      <c r="E1645" s="239" t="s">
        <v>1</v>
      </c>
      <c r="F1645" s="240" t="s">
        <v>232</v>
      </c>
      <c r="G1645" s="238"/>
      <c r="H1645" s="241">
        <v>-11.34</v>
      </c>
      <c r="I1645" s="242"/>
      <c r="J1645" s="238"/>
      <c r="K1645" s="238"/>
      <c r="L1645" s="243"/>
      <c r="M1645" s="244"/>
      <c r="N1645" s="245"/>
      <c r="O1645" s="245"/>
      <c r="P1645" s="245"/>
      <c r="Q1645" s="245"/>
      <c r="R1645" s="245"/>
      <c r="S1645" s="245"/>
      <c r="T1645" s="246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47" t="s">
        <v>145</v>
      </c>
      <c r="AU1645" s="247" t="s">
        <v>143</v>
      </c>
      <c r="AV1645" s="14" t="s">
        <v>143</v>
      </c>
      <c r="AW1645" s="14" t="s">
        <v>30</v>
      </c>
      <c r="AX1645" s="14" t="s">
        <v>73</v>
      </c>
      <c r="AY1645" s="247" t="s">
        <v>135</v>
      </c>
    </row>
    <row r="1646" s="14" customFormat="1">
      <c r="A1646" s="14"/>
      <c r="B1646" s="237"/>
      <c r="C1646" s="238"/>
      <c r="D1646" s="228" t="s">
        <v>145</v>
      </c>
      <c r="E1646" s="239" t="s">
        <v>1</v>
      </c>
      <c r="F1646" s="240" t="s">
        <v>233</v>
      </c>
      <c r="G1646" s="238"/>
      <c r="H1646" s="241">
        <v>-6.5519999999999996</v>
      </c>
      <c r="I1646" s="242"/>
      <c r="J1646" s="238"/>
      <c r="K1646" s="238"/>
      <c r="L1646" s="243"/>
      <c r="M1646" s="244"/>
      <c r="N1646" s="245"/>
      <c r="O1646" s="245"/>
      <c r="P1646" s="245"/>
      <c r="Q1646" s="245"/>
      <c r="R1646" s="245"/>
      <c r="S1646" s="245"/>
      <c r="T1646" s="246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47" t="s">
        <v>145</v>
      </c>
      <c r="AU1646" s="247" t="s">
        <v>143</v>
      </c>
      <c r="AV1646" s="14" t="s">
        <v>143</v>
      </c>
      <c r="AW1646" s="14" t="s">
        <v>30</v>
      </c>
      <c r="AX1646" s="14" t="s">
        <v>73</v>
      </c>
      <c r="AY1646" s="247" t="s">
        <v>135</v>
      </c>
    </row>
    <row r="1647" s="15" customFormat="1">
      <c r="A1647" s="15"/>
      <c r="B1647" s="248"/>
      <c r="C1647" s="249"/>
      <c r="D1647" s="228" t="s">
        <v>145</v>
      </c>
      <c r="E1647" s="250" t="s">
        <v>1</v>
      </c>
      <c r="F1647" s="251" t="s">
        <v>148</v>
      </c>
      <c r="G1647" s="249"/>
      <c r="H1647" s="252">
        <v>165.505</v>
      </c>
      <c r="I1647" s="253"/>
      <c r="J1647" s="249"/>
      <c r="K1647" s="249"/>
      <c r="L1647" s="254"/>
      <c r="M1647" s="255"/>
      <c r="N1647" s="256"/>
      <c r="O1647" s="256"/>
      <c r="P1647" s="256"/>
      <c r="Q1647" s="256"/>
      <c r="R1647" s="256"/>
      <c r="S1647" s="256"/>
      <c r="T1647" s="257"/>
      <c r="U1647" s="15"/>
      <c r="V1647" s="15"/>
      <c r="W1647" s="15"/>
      <c r="X1647" s="15"/>
      <c r="Y1647" s="15"/>
      <c r="Z1647" s="15"/>
      <c r="AA1647" s="15"/>
      <c r="AB1647" s="15"/>
      <c r="AC1647" s="15"/>
      <c r="AD1647" s="15"/>
      <c r="AE1647" s="15"/>
      <c r="AT1647" s="258" t="s">
        <v>145</v>
      </c>
      <c r="AU1647" s="258" t="s">
        <v>143</v>
      </c>
      <c r="AV1647" s="15" t="s">
        <v>142</v>
      </c>
      <c r="AW1647" s="15" t="s">
        <v>30</v>
      </c>
      <c r="AX1647" s="15" t="s">
        <v>78</v>
      </c>
      <c r="AY1647" s="258" t="s">
        <v>135</v>
      </c>
    </row>
    <row r="1648" s="2" customFormat="1" ht="33" customHeight="1">
      <c r="A1648" s="38"/>
      <c r="B1648" s="39"/>
      <c r="C1648" s="212" t="s">
        <v>1845</v>
      </c>
      <c r="D1648" s="212" t="s">
        <v>138</v>
      </c>
      <c r="E1648" s="213" t="s">
        <v>1846</v>
      </c>
      <c r="F1648" s="214" t="s">
        <v>1847</v>
      </c>
      <c r="G1648" s="215" t="s">
        <v>162</v>
      </c>
      <c r="H1648" s="216">
        <v>165.505</v>
      </c>
      <c r="I1648" s="217"/>
      <c r="J1648" s="218">
        <f>ROUND(I1648*H1648,2)</f>
        <v>0</v>
      </c>
      <c r="K1648" s="219"/>
      <c r="L1648" s="44"/>
      <c r="M1648" s="220" t="s">
        <v>1</v>
      </c>
      <c r="N1648" s="221" t="s">
        <v>39</v>
      </c>
      <c r="O1648" s="91"/>
      <c r="P1648" s="222">
        <f>O1648*H1648</f>
        <v>0</v>
      </c>
      <c r="Q1648" s="222">
        <v>0.00025999999999999998</v>
      </c>
      <c r="R1648" s="222">
        <f>Q1648*H1648</f>
        <v>0.043031299999999995</v>
      </c>
      <c r="S1648" s="222">
        <v>0</v>
      </c>
      <c r="T1648" s="223">
        <f>S1648*H1648</f>
        <v>0</v>
      </c>
      <c r="U1648" s="38"/>
      <c r="V1648" s="38"/>
      <c r="W1648" s="38"/>
      <c r="X1648" s="38"/>
      <c r="Y1648" s="38"/>
      <c r="Z1648" s="38"/>
      <c r="AA1648" s="38"/>
      <c r="AB1648" s="38"/>
      <c r="AC1648" s="38"/>
      <c r="AD1648" s="38"/>
      <c r="AE1648" s="38"/>
      <c r="AR1648" s="224" t="s">
        <v>253</v>
      </c>
      <c r="AT1648" s="224" t="s">
        <v>138</v>
      </c>
      <c r="AU1648" s="224" t="s">
        <v>143</v>
      </c>
      <c r="AY1648" s="17" t="s">
        <v>135</v>
      </c>
      <c r="BE1648" s="225">
        <f>IF(N1648="základní",J1648,0)</f>
        <v>0</v>
      </c>
      <c r="BF1648" s="225">
        <f>IF(N1648="snížená",J1648,0)</f>
        <v>0</v>
      </c>
      <c r="BG1648" s="225">
        <f>IF(N1648="zákl. přenesená",J1648,0)</f>
        <v>0</v>
      </c>
      <c r="BH1648" s="225">
        <f>IF(N1648="sníž. přenesená",J1648,0)</f>
        <v>0</v>
      </c>
      <c r="BI1648" s="225">
        <f>IF(N1648="nulová",J1648,0)</f>
        <v>0</v>
      </c>
      <c r="BJ1648" s="17" t="s">
        <v>143</v>
      </c>
      <c r="BK1648" s="225">
        <f>ROUND(I1648*H1648,2)</f>
        <v>0</v>
      </c>
      <c r="BL1648" s="17" t="s">
        <v>253</v>
      </c>
      <c r="BM1648" s="224" t="s">
        <v>1848</v>
      </c>
    </row>
    <row r="1649" s="13" customFormat="1">
      <c r="A1649" s="13"/>
      <c r="B1649" s="226"/>
      <c r="C1649" s="227"/>
      <c r="D1649" s="228" t="s">
        <v>145</v>
      </c>
      <c r="E1649" s="229" t="s">
        <v>1</v>
      </c>
      <c r="F1649" s="230" t="s">
        <v>1806</v>
      </c>
      <c r="G1649" s="227"/>
      <c r="H1649" s="229" t="s">
        <v>1</v>
      </c>
      <c r="I1649" s="231"/>
      <c r="J1649" s="227"/>
      <c r="K1649" s="227"/>
      <c r="L1649" s="232"/>
      <c r="M1649" s="233"/>
      <c r="N1649" s="234"/>
      <c r="O1649" s="234"/>
      <c r="P1649" s="234"/>
      <c r="Q1649" s="234"/>
      <c r="R1649" s="234"/>
      <c r="S1649" s="234"/>
      <c r="T1649" s="235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36" t="s">
        <v>145</v>
      </c>
      <c r="AU1649" s="236" t="s">
        <v>143</v>
      </c>
      <c r="AV1649" s="13" t="s">
        <v>78</v>
      </c>
      <c r="AW1649" s="13" t="s">
        <v>30</v>
      </c>
      <c r="AX1649" s="13" t="s">
        <v>73</v>
      </c>
      <c r="AY1649" s="236" t="s">
        <v>135</v>
      </c>
    </row>
    <row r="1650" s="13" customFormat="1">
      <c r="A1650" s="13"/>
      <c r="B1650" s="226"/>
      <c r="C1650" s="227"/>
      <c r="D1650" s="228" t="s">
        <v>145</v>
      </c>
      <c r="E1650" s="229" t="s">
        <v>1</v>
      </c>
      <c r="F1650" s="230" t="s">
        <v>183</v>
      </c>
      <c r="G1650" s="227"/>
      <c r="H1650" s="229" t="s">
        <v>1</v>
      </c>
      <c r="I1650" s="231"/>
      <c r="J1650" s="227"/>
      <c r="K1650" s="227"/>
      <c r="L1650" s="232"/>
      <c r="M1650" s="233"/>
      <c r="N1650" s="234"/>
      <c r="O1650" s="234"/>
      <c r="P1650" s="234"/>
      <c r="Q1650" s="234"/>
      <c r="R1650" s="234"/>
      <c r="S1650" s="234"/>
      <c r="T1650" s="235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6" t="s">
        <v>145</v>
      </c>
      <c r="AU1650" s="236" t="s">
        <v>143</v>
      </c>
      <c r="AV1650" s="13" t="s">
        <v>78</v>
      </c>
      <c r="AW1650" s="13" t="s">
        <v>30</v>
      </c>
      <c r="AX1650" s="13" t="s">
        <v>73</v>
      </c>
      <c r="AY1650" s="236" t="s">
        <v>135</v>
      </c>
    </row>
    <row r="1651" s="14" customFormat="1">
      <c r="A1651" s="14"/>
      <c r="B1651" s="237"/>
      <c r="C1651" s="238"/>
      <c r="D1651" s="228" t="s">
        <v>145</v>
      </c>
      <c r="E1651" s="239" t="s">
        <v>1</v>
      </c>
      <c r="F1651" s="240" t="s">
        <v>184</v>
      </c>
      <c r="G1651" s="238"/>
      <c r="H1651" s="241">
        <v>7.1059999999999999</v>
      </c>
      <c r="I1651" s="242"/>
      <c r="J1651" s="238"/>
      <c r="K1651" s="238"/>
      <c r="L1651" s="243"/>
      <c r="M1651" s="244"/>
      <c r="N1651" s="245"/>
      <c r="O1651" s="245"/>
      <c r="P1651" s="245"/>
      <c r="Q1651" s="245"/>
      <c r="R1651" s="245"/>
      <c r="S1651" s="245"/>
      <c r="T1651" s="246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47" t="s">
        <v>145</v>
      </c>
      <c r="AU1651" s="247" t="s">
        <v>143</v>
      </c>
      <c r="AV1651" s="14" t="s">
        <v>143</v>
      </c>
      <c r="AW1651" s="14" t="s">
        <v>30</v>
      </c>
      <c r="AX1651" s="14" t="s">
        <v>73</v>
      </c>
      <c r="AY1651" s="247" t="s">
        <v>135</v>
      </c>
    </row>
    <row r="1652" s="13" customFormat="1">
      <c r="A1652" s="13"/>
      <c r="B1652" s="226"/>
      <c r="C1652" s="227"/>
      <c r="D1652" s="228" t="s">
        <v>145</v>
      </c>
      <c r="E1652" s="229" t="s">
        <v>1</v>
      </c>
      <c r="F1652" s="230" t="s">
        <v>185</v>
      </c>
      <c r="G1652" s="227"/>
      <c r="H1652" s="229" t="s">
        <v>1</v>
      </c>
      <c r="I1652" s="231"/>
      <c r="J1652" s="227"/>
      <c r="K1652" s="227"/>
      <c r="L1652" s="232"/>
      <c r="M1652" s="233"/>
      <c r="N1652" s="234"/>
      <c r="O1652" s="234"/>
      <c r="P1652" s="234"/>
      <c r="Q1652" s="234"/>
      <c r="R1652" s="234"/>
      <c r="S1652" s="234"/>
      <c r="T1652" s="235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36" t="s">
        <v>145</v>
      </c>
      <c r="AU1652" s="236" t="s">
        <v>143</v>
      </c>
      <c r="AV1652" s="13" t="s">
        <v>78</v>
      </c>
      <c r="AW1652" s="13" t="s">
        <v>30</v>
      </c>
      <c r="AX1652" s="13" t="s">
        <v>73</v>
      </c>
      <c r="AY1652" s="236" t="s">
        <v>135</v>
      </c>
    </row>
    <row r="1653" s="14" customFormat="1">
      <c r="A1653" s="14"/>
      <c r="B1653" s="237"/>
      <c r="C1653" s="238"/>
      <c r="D1653" s="228" t="s">
        <v>145</v>
      </c>
      <c r="E1653" s="239" t="s">
        <v>1</v>
      </c>
      <c r="F1653" s="240" t="s">
        <v>186</v>
      </c>
      <c r="G1653" s="238"/>
      <c r="H1653" s="241">
        <v>0.96999999999999997</v>
      </c>
      <c r="I1653" s="242"/>
      <c r="J1653" s="238"/>
      <c r="K1653" s="238"/>
      <c r="L1653" s="243"/>
      <c r="M1653" s="244"/>
      <c r="N1653" s="245"/>
      <c r="O1653" s="245"/>
      <c r="P1653" s="245"/>
      <c r="Q1653" s="245"/>
      <c r="R1653" s="245"/>
      <c r="S1653" s="245"/>
      <c r="T1653" s="246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47" t="s">
        <v>145</v>
      </c>
      <c r="AU1653" s="247" t="s">
        <v>143</v>
      </c>
      <c r="AV1653" s="14" t="s">
        <v>143</v>
      </c>
      <c r="AW1653" s="14" t="s">
        <v>30</v>
      </c>
      <c r="AX1653" s="14" t="s">
        <v>73</v>
      </c>
      <c r="AY1653" s="247" t="s">
        <v>135</v>
      </c>
    </row>
    <row r="1654" s="13" customFormat="1">
      <c r="A1654" s="13"/>
      <c r="B1654" s="226"/>
      <c r="C1654" s="227"/>
      <c r="D1654" s="228" t="s">
        <v>145</v>
      </c>
      <c r="E1654" s="229" t="s">
        <v>1</v>
      </c>
      <c r="F1654" s="230" t="s">
        <v>187</v>
      </c>
      <c r="G1654" s="227"/>
      <c r="H1654" s="229" t="s">
        <v>1</v>
      </c>
      <c r="I1654" s="231"/>
      <c r="J1654" s="227"/>
      <c r="K1654" s="227"/>
      <c r="L1654" s="232"/>
      <c r="M1654" s="233"/>
      <c r="N1654" s="234"/>
      <c r="O1654" s="234"/>
      <c r="P1654" s="234"/>
      <c r="Q1654" s="234"/>
      <c r="R1654" s="234"/>
      <c r="S1654" s="234"/>
      <c r="T1654" s="235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36" t="s">
        <v>145</v>
      </c>
      <c r="AU1654" s="236" t="s">
        <v>143</v>
      </c>
      <c r="AV1654" s="13" t="s">
        <v>78</v>
      </c>
      <c r="AW1654" s="13" t="s">
        <v>30</v>
      </c>
      <c r="AX1654" s="13" t="s">
        <v>73</v>
      </c>
      <c r="AY1654" s="236" t="s">
        <v>135</v>
      </c>
    </row>
    <row r="1655" s="14" customFormat="1">
      <c r="A1655" s="14"/>
      <c r="B1655" s="237"/>
      <c r="C1655" s="238"/>
      <c r="D1655" s="228" t="s">
        <v>145</v>
      </c>
      <c r="E1655" s="239" t="s">
        <v>1</v>
      </c>
      <c r="F1655" s="240" t="s">
        <v>188</v>
      </c>
      <c r="G1655" s="238"/>
      <c r="H1655" s="241">
        <v>2.4510000000000001</v>
      </c>
      <c r="I1655" s="242"/>
      <c r="J1655" s="238"/>
      <c r="K1655" s="238"/>
      <c r="L1655" s="243"/>
      <c r="M1655" s="244"/>
      <c r="N1655" s="245"/>
      <c r="O1655" s="245"/>
      <c r="P1655" s="245"/>
      <c r="Q1655" s="245"/>
      <c r="R1655" s="245"/>
      <c r="S1655" s="245"/>
      <c r="T1655" s="246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47" t="s">
        <v>145</v>
      </c>
      <c r="AU1655" s="247" t="s">
        <v>143</v>
      </c>
      <c r="AV1655" s="14" t="s">
        <v>143</v>
      </c>
      <c r="AW1655" s="14" t="s">
        <v>30</v>
      </c>
      <c r="AX1655" s="14" t="s">
        <v>73</v>
      </c>
      <c r="AY1655" s="247" t="s">
        <v>135</v>
      </c>
    </row>
    <row r="1656" s="13" customFormat="1">
      <c r="A1656" s="13"/>
      <c r="B1656" s="226"/>
      <c r="C1656" s="227"/>
      <c r="D1656" s="228" t="s">
        <v>145</v>
      </c>
      <c r="E1656" s="229" t="s">
        <v>1</v>
      </c>
      <c r="F1656" s="230" t="s">
        <v>189</v>
      </c>
      <c r="G1656" s="227"/>
      <c r="H1656" s="229" t="s">
        <v>1</v>
      </c>
      <c r="I1656" s="231"/>
      <c r="J1656" s="227"/>
      <c r="K1656" s="227"/>
      <c r="L1656" s="232"/>
      <c r="M1656" s="233"/>
      <c r="N1656" s="234"/>
      <c r="O1656" s="234"/>
      <c r="P1656" s="234"/>
      <c r="Q1656" s="234"/>
      <c r="R1656" s="234"/>
      <c r="S1656" s="234"/>
      <c r="T1656" s="235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36" t="s">
        <v>145</v>
      </c>
      <c r="AU1656" s="236" t="s">
        <v>143</v>
      </c>
      <c r="AV1656" s="13" t="s">
        <v>78</v>
      </c>
      <c r="AW1656" s="13" t="s">
        <v>30</v>
      </c>
      <c r="AX1656" s="13" t="s">
        <v>73</v>
      </c>
      <c r="AY1656" s="236" t="s">
        <v>135</v>
      </c>
    </row>
    <row r="1657" s="14" customFormat="1">
      <c r="A1657" s="14"/>
      <c r="B1657" s="237"/>
      <c r="C1657" s="238"/>
      <c r="D1657" s="228" t="s">
        <v>145</v>
      </c>
      <c r="E1657" s="239" t="s">
        <v>1</v>
      </c>
      <c r="F1657" s="240" t="s">
        <v>190</v>
      </c>
      <c r="G1657" s="238"/>
      <c r="H1657" s="241">
        <v>5.1399999999999997</v>
      </c>
      <c r="I1657" s="242"/>
      <c r="J1657" s="238"/>
      <c r="K1657" s="238"/>
      <c r="L1657" s="243"/>
      <c r="M1657" s="244"/>
      <c r="N1657" s="245"/>
      <c r="O1657" s="245"/>
      <c r="P1657" s="245"/>
      <c r="Q1657" s="245"/>
      <c r="R1657" s="245"/>
      <c r="S1657" s="245"/>
      <c r="T1657" s="246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T1657" s="247" t="s">
        <v>145</v>
      </c>
      <c r="AU1657" s="247" t="s">
        <v>143</v>
      </c>
      <c r="AV1657" s="14" t="s">
        <v>143</v>
      </c>
      <c r="AW1657" s="14" t="s">
        <v>30</v>
      </c>
      <c r="AX1657" s="14" t="s">
        <v>73</v>
      </c>
      <c r="AY1657" s="247" t="s">
        <v>135</v>
      </c>
    </row>
    <row r="1658" s="13" customFormat="1">
      <c r="A1658" s="13"/>
      <c r="B1658" s="226"/>
      <c r="C1658" s="227"/>
      <c r="D1658" s="228" t="s">
        <v>145</v>
      </c>
      <c r="E1658" s="229" t="s">
        <v>1</v>
      </c>
      <c r="F1658" s="230" t="s">
        <v>191</v>
      </c>
      <c r="G1658" s="227"/>
      <c r="H1658" s="229" t="s">
        <v>1</v>
      </c>
      <c r="I1658" s="231"/>
      <c r="J1658" s="227"/>
      <c r="K1658" s="227"/>
      <c r="L1658" s="232"/>
      <c r="M1658" s="233"/>
      <c r="N1658" s="234"/>
      <c r="O1658" s="234"/>
      <c r="P1658" s="234"/>
      <c r="Q1658" s="234"/>
      <c r="R1658" s="234"/>
      <c r="S1658" s="234"/>
      <c r="T1658" s="235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36" t="s">
        <v>145</v>
      </c>
      <c r="AU1658" s="236" t="s">
        <v>143</v>
      </c>
      <c r="AV1658" s="13" t="s">
        <v>78</v>
      </c>
      <c r="AW1658" s="13" t="s">
        <v>30</v>
      </c>
      <c r="AX1658" s="13" t="s">
        <v>73</v>
      </c>
      <c r="AY1658" s="236" t="s">
        <v>135</v>
      </c>
    </row>
    <row r="1659" s="14" customFormat="1">
      <c r="A1659" s="14"/>
      <c r="B1659" s="237"/>
      <c r="C1659" s="238"/>
      <c r="D1659" s="228" t="s">
        <v>145</v>
      </c>
      <c r="E1659" s="239" t="s">
        <v>1</v>
      </c>
      <c r="F1659" s="240" t="s">
        <v>192</v>
      </c>
      <c r="G1659" s="238"/>
      <c r="H1659" s="241">
        <v>10.348000000000001</v>
      </c>
      <c r="I1659" s="242"/>
      <c r="J1659" s="238"/>
      <c r="K1659" s="238"/>
      <c r="L1659" s="243"/>
      <c r="M1659" s="244"/>
      <c r="N1659" s="245"/>
      <c r="O1659" s="245"/>
      <c r="P1659" s="245"/>
      <c r="Q1659" s="245"/>
      <c r="R1659" s="245"/>
      <c r="S1659" s="245"/>
      <c r="T1659" s="246"/>
      <c r="U1659" s="14"/>
      <c r="V1659" s="14"/>
      <c r="W1659" s="14"/>
      <c r="X1659" s="14"/>
      <c r="Y1659" s="14"/>
      <c r="Z1659" s="14"/>
      <c r="AA1659" s="14"/>
      <c r="AB1659" s="14"/>
      <c r="AC1659" s="14"/>
      <c r="AD1659" s="14"/>
      <c r="AE1659" s="14"/>
      <c r="AT1659" s="247" t="s">
        <v>145</v>
      </c>
      <c r="AU1659" s="247" t="s">
        <v>143</v>
      </c>
      <c r="AV1659" s="14" t="s">
        <v>143</v>
      </c>
      <c r="AW1659" s="14" t="s">
        <v>30</v>
      </c>
      <c r="AX1659" s="14" t="s">
        <v>73</v>
      </c>
      <c r="AY1659" s="247" t="s">
        <v>135</v>
      </c>
    </row>
    <row r="1660" s="13" customFormat="1">
      <c r="A1660" s="13"/>
      <c r="B1660" s="226"/>
      <c r="C1660" s="227"/>
      <c r="D1660" s="228" t="s">
        <v>145</v>
      </c>
      <c r="E1660" s="229" t="s">
        <v>1</v>
      </c>
      <c r="F1660" s="230" t="s">
        <v>193</v>
      </c>
      <c r="G1660" s="227"/>
      <c r="H1660" s="229" t="s">
        <v>1</v>
      </c>
      <c r="I1660" s="231"/>
      <c r="J1660" s="227"/>
      <c r="K1660" s="227"/>
      <c r="L1660" s="232"/>
      <c r="M1660" s="233"/>
      <c r="N1660" s="234"/>
      <c r="O1660" s="234"/>
      <c r="P1660" s="234"/>
      <c r="Q1660" s="234"/>
      <c r="R1660" s="234"/>
      <c r="S1660" s="234"/>
      <c r="T1660" s="235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36" t="s">
        <v>145</v>
      </c>
      <c r="AU1660" s="236" t="s">
        <v>143</v>
      </c>
      <c r="AV1660" s="13" t="s">
        <v>78</v>
      </c>
      <c r="AW1660" s="13" t="s">
        <v>30</v>
      </c>
      <c r="AX1660" s="13" t="s">
        <v>73</v>
      </c>
      <c r="AY1660" s="236" t="s">
        <v>135</v>
      </c>
    </row>
    <row r="1661" s="14" customFormat="1">
      <c r="A1661" s="14"/>
      <c r="B1661" s="237"/>
      <c r="C1661" s="238"/>
      <c r="D1661" s="228" t="s">
        <v>145</v>
      </c>
      <c r="E1661" s="239" t="s">
        <v>1</v>
      </c>
      <c r="F1661" s="240" t="s">
        <v>194</v>
      </c>
      <c r="G1661" s="238"/>
      <c r="H1661" s="241">
        <v>16.510999999999999</v>
      </c>
      <c r="I1661" s="242"/>
      <c r="J1661" s="238"/>
      <c r="K1661" s="238"/>
      <c r="L1661" s="243"/>
      <c r="M1661" s="244"/>
      <c r="N1661" s="245"/>
      <c r="O1661" s="245"/>
      <c r="P1661" s="245"/>
      <c r="Q1661" s="245"/>
      <c r="R1661" s="245"/>
      <c r="S1661" s="245"/>
      <c r="T1661" s="246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47" t="s">
        <v>145</v>
      </c>
      <c r="AU1661" s="247" t="s">
        <v>143</v>
      </c>
      <c r="AV1661" s="14" t="s">
        <v>143</v>
      </c>
      <c r="AW1661" s="14" t="s">
        <v>30</v>
      </c>
      <c r="AX1661" s="14" t="s">
        <v>73</v>
      </c>
      <c r="AY1661" s="247" t="s">
        <v>135</v>
      </c>
    </row>
    <row r="1662" s="13" customFormat="1">
      <c r="A1662" s="13"/>
      <c r="B1662" s="226"/>
      <c r="C1662" s="227"/>
      <c r="D1662" s="228" t="s">
        <v>145</v>
      </c>
      <c r="E1662" s="229" t="s">
        <v>1</v>
      </c>
      <c r="F1662" s="230" t="s">
        <v>1807</v>
      </c>
      <c r="G1662" s="227"/>
      <c r="H1662" s="229" t="s">
        <v>1</v>
      </c>
      <c r="I1662" s="231"/>
      <c r="J1662" s="227"/>
      <c r="K1662" s="227"/>
      <c r="L1662" s="232"/>
      <c r="M1662" s="233"/>
      <c r="N1662" s="234"/>
      <c r="O1662" s="234"/>
      <c r="P1662" s="234"/>
      <c r="Q1662" s="234"/>
      <c r="R1662" s="234"/>
      <c r="S1662" s="234"/>
      <c r="T1662" s="235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36" t="s">
        <v>145</v>
      </c>
      <c r="AU1662" s="236" t="s">
        <v>143</v>
      </c>
      <c r="AV1662" s="13" t="s">
        <v>78</v>
      </c>
      <c r="AW1662" s="13" t="s">
        <v>30</v>
      </c>
      <c r="AX1662" s="13" t="s">
        <v>73</v>
      </c>
      <c r="AY1662" s="236" t="s">
        <v>135</v>
      </c>
    </row>
    <row r="1663" s="13" customFormat="1">
      <c r="A1663" s="13"/>
      <c r="B1663" s="226"/>
      <c r="C1663" s="227"/>
      <c r="D1663" s="228" t="s">
        <v>145</v>
      </c>
      <c r="E1663" s="229" t="s">
        <v>1</v>
      </c>
      <c r="F1663" s="230" t="s">
        <v>183</v>
      </c>
      <c r="G1663" s="227"/>
      <c r="H1663" s="229" t="s">
        <v>1</v>
      </c>
      <c r="I1663" s="231"/>
      <c r="J1663" s="227"/>
      <c r="K1663" s="227"/>
      <c r="L1663" s="232"/>
      <c r="M1663" s="233"/>
      <c r="N1663" s="234"/>
      <c r="O1663" s="234"/>
      <c r="P1663" s="234"/>
      <c r="Q1663" s="234"/>
      <c r="R1663" s="234"/>
      <c r="S1663" s="234"/>
      <c r="T1663" s="235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6" t="s">
        <v>145</v>
      </c>
      <c r="AU1663" s="236" t="s">
        <v>143</v>
      </c>
      <c r="AV1663" s="13" t="s">
        <v>78</v>
      </c>
      <c r="AW1663" s="13" t="s">
        <v>30</v>
      </c>
      <c r="AX1663" s="13" t="s">
        <v>73</v>
      </c>
      <c r="AY1663" s="236" t="s">
        <v>135</v>
      </c>
    </row>
    <row r="1664" s="14" customFormat="1">
      <c r="A1664" s="14"/>
      <c r="B1664" s="237"/>
      <c r="C1664" s="238"/>
      <c r="D1664" s="228" t="s">
        <v>145</v>
      </c>
      <c r="E1664" s="239" t="s">
        <v>1</v>
      </c>
      <c r="F1664" s="240" t="s">
        <v>223</v>
      </c>
      <c r="G1664" s="238"/>
      <c r="H1664" s="241">
        <v>29.481000000000002</v>
      </c>
      <c r="I1664" s="242"/>
      <c r="J1664" s="238"/>
      <c r="K1664" s="238"/>
      <c r="L1664" s="243"/>
      <c r="M1664" s="244"/>
      <c r="N1664" s="245"/>
      <c r="O1664" s="245"/>
      <c r="P1664" s="245"/>
      <c r="Q1664" s="245"/>
      <c r="R1664" s="245"/>
      <c r="S1664" s="245"/>
      <c r="T1664" s="246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47" t="s">
        <v>145</v>
      </c>
      <c r="AU1664" s="247" t="s">
        <v>143</v>
      </c>
      <c r="AV1664" s="14" t="s">
        <v>143</v>
      </c>
      <c r="AW1664" s="14" t="s">
        <v>30</v>
      </c>
      <c r="AX1664" s="14" t="s">
        <v>73</v>
      </c>
      <c r="AY1664" s="247" t="s">
        <v>135</v>
      </c>
    </row>
    <row r="1665" s="13" customFormat="1">
      <c r="A1665" s="13"/>
      <c r="B1665" s="226"/>
      <c r="C1665" s="227"/>
      <c r="D1665" s="228" t="s">
        <v>145</v>
      </c>
      <c r="E1665" s="229" t="s">
        <v>1</v>
      </c>
      <c r="F1665" s="230" t="s">
        <v>224</v>
      </c>
      <c r="G1665" s="227"/>
      <c r="H1665" s="229" t="s">
        <v>1</v>
      </c>
      <c r="I1665" s="231"/>
      <c r="J1665" s="227"/>
      <c r="K1665" s="227"/>
      <c r="L1665" s="232"/>
      <c r="M1665" s="233"/>
      <c r="N1665" s="234"/>
      <c r="O1665" s="234"/>
      <c r="P1665" s="234"/>
      <c r="Q1665" s="234"/>
      <c r="R1665" s="234"/>
      <c r="S1665" s="234"/>
      <c r="T1665" s="235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36" t="s">
        <v>145</v>
      </c>
      <c r="AU1665" s="236" t="s">
        <v>143</v>
      </c>
      <c r="AV1665" s="13" t="s">
        <v>78</v>
      </c>
      <c r="AW1665" s="13" t="s">
        <v>30</v>
      </c>
      <c r="AX1665" s="13" t="s">
        <v>73</v>
      </c>
      <c r="AY1665" s="236" t="s">
        <v>135</v>
      </c>
    </row>
    <row r="1666" s="14" customFormat="1">
      <c r="A1666" s="14"/>
      <c r="B1666" s="237"/>
      <c r="C1666" s="238"/>
      <c r="D1666" s="228" t="s">
        <v>145</v>
      </c>
      <c r="E1666" s="239" t="s">
        <v>1</v>
      </c>
      <c r="F1666" s="240" t="s">
        <v>225</v>
      </c>
      <c r="G1666" s="238"/>
      <c r="H1666" s="241">
        <v>8.3409999999999993</v>
      </c>
      <c r="I1666" s="242"/>
      <c r="J1666" s="238"/>
      <c r="K1666" s="238"/>
      <c r="L1666" s="243"/>
      <c r="M1666" s="244"/>
      <c r="N1666" s="245"/>
      <c r="O1666" s="245"/>
      <c r="P1666" s="245"/>
      <c r="Q1666" s="245"/>
      <c r="R1666" s="245"/>
      <c r="S1666" s="245"/>
      <c r="T1666" s="246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47" t="s">
        <v>145</v>
      </c>
      <c r="AU1666" s="247" t="s">
        <v>143</v>
      </c>
      <c r="AV1666" s="14" t="s">
        <v>143</v>
      </c>
      <c r="AW1666" s="14" t="s">
        <v>30</v>
      </c>
      <c r="AX1666" s="14" t="s">
        <v>73</v>
      </c>
      <c r="AY1666" s="247" t="s">
        <v>135</v>
      </c>
    </row>
    <row r="1667" s="13" customFormat="1">
      <c r="A1667" s="13"/>
      <c r="B1667" s="226"/>
      <c r="C1667" s="227"/>
      <c r="D1667" s="228" t="s">
        <v>145</v>
      </c>
      <c r="E1667" s="229" t="s">
        <v>1</v>
      </c>
      <c r="F1667" s="230" t="s">
        <v>187</v>
      </c>
      <c r="G1667" s="227"/>
      <c r="H1667" s="229" t="s">
        <v>1</v>
      </c>
      <c r="I1667" s="231"/>
      <c r="J1667" s="227"/>
      <c r="K1667" s="227"/>
      <c r="L1667" s="232"/>
      <c r="M1667" s="233"/>
      <c r="N1667" s="234"/>
      <c r="O1667" s="234"/>
      <c r="P1667" s="234"/>
      <c r="Q1667" s="234"/>
      <c r="R1667" s="234"/>
      <c r="S1667" s="234"/>
      <c r="T1667" s="235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36" t="s">
        <v>145</v>
      </c>
      <c r="AU1667" s="236" t="s">
        <v>143</v>
      </c>
      <c r="AV1667" s="13" t="s">
        <v>78</v>
      </c>
      <c r="AW1667" s="13" t="s">
        <v>30</v>
      </c>
      <c r="AX1667" s="13" t="s">
        <v>73</v>
      </c>
      <c r="AY1667" s="236" t="s">
        <v>135</v>
      </c>
    </row>
    <row r="1668" s="14" customFormat="1">
      <c r="A1668" s="14"/>
      <c r="B1668" s="237"/>
      <c r="C1668" s="238"/>
      <c r="D1668" s="228" t="s">
        <v>145</v>
      </c>
      <c r="E1668" s="239" t="s">
        <v>1</v>
      </c>
      <c r="F1668" s="240" t="s">
        <v>226</v>
      </c>
      <c r="G1668" s="238"/>
      <c r="H1668" s="241">
        <v>14.207000000000001</v>
      </c>
      <c r="I1668" s="242"/>
      <c r="J1668" s="238"/>
      <c r="K1668" s="238"/>
      <c r="L1668" s="243"/>
      <c r="M1668" s="244"/>
      <c r="N1668" s="245"/>
      <c r="O1668" s="245"/>
      <c r="P1668" s="245"/>
      <c r="Q1668" s="245"/>
      <c r="R1668" s="245"/>
      <c r="S1668" s="245"/>
      <c r="T1668" s="246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47" t="s">
        <v>145</v>
      </c>
      <c r="AU1668" s="247" t="s">
        <v>143</v>
      </c>
      <c r="AV1668" s="14" t="s">
        <v>143</v>
      </c>
      <c r="AW1668" s="14" t="s">
        <v>30</v>
      </c>
      <c r="AX1668" s="14" t="s">
        <v>73</v>
      </c>
      <c r="AY1668" s="247" t="s">
        <v>135</v>
      </c>
    </row>
    <row r="1669" s="13" customFormat="1">
      <c r="A1669" s="13"/>
      <c r="B1669" s="226"/>
      <c r="C1669" s="227"/>
      <c r="D1669" s="228" t="s">
        <v>145</v>
      </c>
      <c r="E1669" s="229" t="s">
        <v>1</v>
      </c>
      <c r="F1669" s="230" t="s">
        <v>189</v>
      </c>
      <c r="G1669" s="227"/>
      <c r="H1669" s="229" t="s">
        <v>1</v>
      </c>
      <c r="I1669" s="231"/>
      <c r="J1669" s="227"/>
      <c r="K1669" s="227"/>
      <c r="L1669" s="232"/>
      <c r="M1669" s="233"/>
      <c r="N1669" s="234"/>
      <c r="O1669" s="234"/>
      <c r="P1669" s="234"/>
      <c r="Q1669" s="234"/>
      <c r="R1669" s="234"/>
      <c r="S1669" s="234"/>
      <c r="T1669" s="235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6" t="s">
        <v>145</v>
      </c>
      <c r="AU1669" s="236" t="s">
        <v>143</v>
      </c>
      <c r="AV1669" s="13" t="s">
        <v>78</v>
      </c>
      <c r="AW1669" s="13" t="s">
        <v>30</v>
      </c>
      <c r="AX1669" s="13" t="s">
        <v>73</v>
      </c>
      <c r="AY1669" s="236" t="s">
        <v>135</v>
      </c>
    </row>
    <row r="1670" s="14" customFormat="1">
      <c r="A1670" s="14"/>
      <c r="B1670" s="237"/>
      <c r="C1670" s="238"/>
      <c r="D1670" s="228" t="s">
        <v>145</v>
      </c>
      <c r="E1670" s="239" t="s">
        <v>1</v>
      </c>
      <c r="F1670" s="240" t="s">
        <v>227</v>
      </c>
      <c r="G1670" s="238"/>
      <c r="H1670" s="241">
        <v>21.856000000000002</v>
      </c>
      <c r="I1670" s="242"/>
      <c r="J1670" s="238"/>
      <c r="K1670" s="238"/>
      <c r="L1670" s="243"/>
      <c r="M1670" s="244"/>
      <c r="N1670" s="245"/>
      <c r="O1670" s="245"/>
      <c r="P1670" s="245"/>
      <c r="Q1670" s="245"/>
      <c r="R1670" s="245"/>
      <c r="S1670" s="245"/>
      <c r="T1670" s="246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47" t="s">
        <v>145</v>
      </c>
      <c r="AU1670" s="247" t="s">
        <v>143</v>
      </c>
      <c r="AV1670" s="14" t="s">
        <v>143</v>
      </c>
      <c r="AW1670" s="14" t="s">
        <v>30</v>
      </c>
      <c r="AX1670" s="14" t="s">
        <v>73</v>
      </c>
      <c r="AY1670" s="247" t="s">
        <v>135</v>
      </c>
    </row>
    <row r="1671" s="13" customFormat="1">
      <c r="A1671" s="13"/>
      <c r="B1671" s="226"/>
      <c r="C1671" s="227"/>
      <c r="D1671" s="228" t="s">
        <v>145</v>
      </c>
      <c r="E1671" s="229" t="s">
        <v>1</v>
      </c>
      <c r="F1671" s="230" t="s">
        <v>191</v>
      </c>
      <c r="G1671" s="227"/>
      <c r="H1671" s="229" t="s">
        <v>1</v>
      </c>
      <c r="I1671" s="231"/>
      <c r="J1671" s="227"/>
      <c r="K1671" s="227"/>
      <c r="L1671" s="232"/>
      <c r="M1671" s="233"/>
      <c r="N1671" s="234"/>
      <c r="O1671" s="234"/>
      <c r="P1671" s="234"/>
      <c r="Q1671" s="234"/>
      <c r="R1671" s="234"/>
      <c r="S1671" s="234"/>
      <c r="T1671" s="235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36" t="s">
        <v>145</v>
      </c>
      <c r="AU1671" s="236" t="s">
        <v>143</v>
      </c>
      <c r="AV1671" s="13" t="s">
        <v>78</v>
      </c>
      <c r="AW1671" s="13" t="s">
        <v>30</v>
      </c>
      <c r="AX1671" s="13" t="s">
        <v>73</v>
      </c>
      <c r="AY1671" s="236" t="s">
        <v>135</v>
      </c>
    </row>
    <row r="1672" s="14" customFormat="1">
      <c r="A1672" s="14"/>
      <c r="B1672" s="237"/>
      <c r="C1672" s="238"/>
      <c r="D1672" s="228" t="s">
        <v>145</v>
      </c>
      <c r="E1672" s="239" t="s">
        <v>1</v>
      </c>
      <c r="F1672" s="240" t="s">
        <v>228</v>
      </c>
      <c r="G1672" s="238"/>
      <c r="H1672" s="241">
        <v>30.102</v>
      </c>
      <c r="I1672" s="242"/>
      <c r="J1672" s="238"/>
      <c r="K1672" s="238"/>
      <c r="L1672" s="243"/>
      <c r="M1672" s="244"/>
      <c r="N1672" s="245"/>
      <c r="O1672" s="245"/>
      <c r="P1672" s="245"/>
      <c r="Q1672" s="245"/>
      <c r="R1672" s="245"/>
      <c r="S1672" s="245"/>
      <c r="T1672" s="246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47" t="s">
        <v>145</v>
      </c>
      <c r="AU1672" s="247" t="s">
        <v>143</v>
      </c>
      <c r="AV1672" s="14" t="s">
        <v>143</v>
      </c>
      <c r="AW1672" s="14" t="s">
        <v>30</v>
      </c>
      <c r="AX1672" s="14" t="s">
        <v>73</v>
      </c>
      <c r="AY1672" s="247" t="s">
        <v>135</v>
      </c>
    </row>
    <row r="1673" s="13" customFormat="1">
      <c r="A1673" s="13"/>
      <c r="B1673" s="226"/>
      <c r="C1673" s="227"/>
      <c r="D1673" s="228" t="s">
        <v>145</v>
      </c>
      <c r="E1673" s="229" t="s">
        <v>1</v>
      </c>
      <c r="F1673" s="230" t="s">
        <v>229</v>
      </c>
      <c r="G1673" s="227"/>
      <c r="H1673" s="229" t="s">
        <v>1</v>
      </c>
      <c r="I1673" s="231"/>
      <c r="J1673" s="227"/>
      <c r="K1673" s="227"/>
      <c r="L1673" s="232"/>
      <c r="M1673" s="233"/>
      <c r="N1673" s="234"/>
      <c r="O1673" s="234"/>
      <c r="P1673" s="234"/>
      <c r="Q1673" s="234"/>
      <c r="R1673" s="234"/>
      <c r="S1673" s="234"/>
      <c r="T1673" s="235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36" t="s">
        <v>145</v>
      </c>
      <c r="AU1673" s="236" t="s">
        <v>143</v>
      </c>
      <c r="AV1673" s="13" t="s">
        <v>78</v>
      </c>
      <c r="AW1673" s="13" t="s">
        <v>30</v>
      </c>
      <c r="AX1673" s="13" t="s">
        <v>73</v>
      </c>
      <c r="AY1673" s="236" t="s">
        <v>135</v>
      </c>
    </row>
    <row r="1674" s="14" customFormat="1">
      <c r="A1674" s="14"/>
      <c r="B1674" s="237"/>
      <c r="C1674" s="238"/>
      <c r="D1674" s="228" t="s">
        <v>145</v>
      </c>
      <c r="E1674" s="239" t="s">
        <v>1</v>
      </c>
      <c r="F1674" s="240" t="s">
        <v>230</v>
      </c>
      <c r="G1674" s="238"/>
      <c r="H1674" s="241">
        <v>36.884</v>
      </c>
      <c r="I1674" s="242"/>
      <c r="J1674" s="238"/>
      <c r="K1674" s="238"/>
      <c r="L1674" s="243"/>
      <c r="M1674" s="244"/>
      <c r="N1674" s="245"/>
      <c r="O1674" s="245"/>
      <c r="P1674" s="245"/>
      <c r="Q1674" s="245"/>
      <c r="R1674" s="245"/>
      <c r="S1674" s="245"/>
      <c r="T1674" s="246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47" t="s">
        <v>145</v>
      </c>
      <c r="AU1674" s="247" t="s">
        <v>143</v>
      </c>
      <c r="AV1674" s="14" t="s">
        <v>143</v>
      </c>
      <c r="AW1674" s="14" t="s">
        <v>30</v>
      </c>
      <c r="AX1674" s="14" t="s">
        <v>73</v>
      </c>
      <c r="AY1674" s="247" t="s">
        <v>135</v>
      </c>
    </row>
    <row r="1675" s="13" customFormat="1">
      <c r="A1675" s="13"/>
      <c r="B1675" s="226"/>
      <c r="C1675" s="227"/>
      <c r="D1675" s="228" t="s">
        <v>145</v>
      </c>
      <c r="E1675" s="229" t="s">
        <v>1</v>
      </c>
      <c r="F1675" s="230" t="s">
        <v>231</v>
      </c>
      <c r="G1675" s="227"/>
      <c r="H1675" s="229" t="s">
        <v>1</v>
      </c>
      <c r="I1675" s="231"/>
      <c r="J1675" s="227"/>
      <c r="K1675" s="227"/>
      <c r="L1675" s="232"/>
      <c r="M1675" s="233"/>
      <c r="N1675" s="234"/>
      <c r="O1675" s="234"/>
      <c r="P1675" s="234"/>
      <c r="Q1675" s="234"/>
      <c r="R1675" s="234"/>
      <c r="S1675" s="234"/>
      <c r="T1675" s="235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36" t="s">
        <v>145</v>
      </c>
      <c r="AU1675" s="236" t="s">
        <v>143</v>
      </c>
      <c r="AV1675" s="13" t="s">
        <v>78</v>
      </c>
      <c r="AW1675" s="13" t="s">
        <v>30</v>
      </c>
      <c r="AX1675" s="13" t="s">
        <v>73</v>
      </c>
      <c r="AY1675" s="236" t="s">
        <v>135</v>
      </c>
    </row>
    <row r="1676" s="13" customFormat="1">
      <c r="A1676" s="13"/>
      <c r="B1676" s="226"/>
      <c r="C1676" s="227"/>
      <c r="D1676" s="228" t="s">
        <v>145</v>
      </c>
      <c r="E1676" s="229" t="s">
        <v>1</v>
      </c>
      <c r="F1676" s="230" t="s">
        <v>214</v>
      </c>
      <c r="G1676" s="227"/>
      <c r="H1676" s="229" t="s">
        <v>1</v>
      </c>
      <c r="I1676" s="231"/>
      <c r="J1676" s="227"/>
      <c r="K1676" s="227"/>
      <c r="L1676" s="232"/>
      <c r="M1676" s="233"/>
      <c r="N1676" s="234"/>
      <c r="O1676" s="234"/>
      <c r="P1676" s="234"/>
      <c r="Q1676" s="234"/>
      <c r="R1676" s="234"/>
      <c r="S1676" s="234"/>
      <c r="T1676" s="235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36" t="s">
        <v>145</v>
      </c>
      <c r="AU1676" s="236" t="s">
        <v>143</v>
      </c>
      <c r="AV1676" s="13" t="s">
        <v>78</v>
      </c>
      <c r="AW1676" s="13" t="s">
        <v>30</v>
      </c>
      <c r="AX1676" s="13" t="s">
        <v>73</v>
      </c>
      <c r="AY1676" s="236" t="s">
        <v>135</v>
      </c>
    </row>
    <row r="1677" s="14" customFormat="1">
      <c r="A1677" s="14"/>
      <c r="B1677" s="237"/>
      <c r="C1677" s="238"/>
      <c r="D1677" s="228" t="s">
        <v>145</v>
      </c>
      <c r="E1677" s="239" t="s">
        <v>1</v>
      </c>
      <c r="F1677" s="240" t="s">
        <v>232</v>
      </c>
      <c r="G1677" s="238"/>
      <c r="H1677" s="241">
        <v>-11.34</v>
      </c>
      <c r="I1677" s="242"/>
      <c r="J1677" s="238"/>
      <c r="K1677" s="238"/>
      <c r="L1677" s="243"/>
      <c r="M1677" s="244"/>
      <c r="N1677" s="245"/>
      <c r="O1677" s="245"/>
      <c r="P1677" s="245"/>
      <c r="Q1677" s="245"/>
      <c r="R1677" s="245"/>
      <c r="S1677" s="245"/>
      <c r="T1677" s="246"/>
      <c r="U1677" s="14"/>
      <c r="V1677" s="14"/>
      <c r="W1677" s="14"/>
      <c r="X1677" s="14"/>
      <c r="Y1677" s="14"/>
      <c r="Z1677" s="14"/>
      <c r="AA1677" s="14"/>
      <c r="AB1677" s="14"/>
      <c r="AC1677" s="14"/>
      <c r="AD1677" s="14"/>
      <c r="AE1677" s="14"/>
      <c r="AT1677" s="247" t="s">
        <v>145</v>
      </c>
      <c r="AU1677" s="247" t="s">
        <v>143</v>
      </c>
      <c r="AV1677" s="14" t="s">
        <v>143</v>
      </c>
      <c r="AW1677" s="14" t="s">
        <v>30</v>
      </c>
      <c r="AX1677" s="14" t="s">
        <v>73</v>
      </c>
      <c r="AY1677" s="247" t="s">
        <v>135</v>
      </c>
    </row>
    <row r="1678" s="14" customFormat="1">
      <c r="A1678" s="14"/>
      <c r="B1678" s="237"/>
      <c r="C1678" s="238"/>
      <c r="D1678" s="228" t="s">
        <v>145</v>
      </c>
      <c r="E1678" s="239" t="s">
        <v>1</v>
      </c>
      <c r="F1678" s="240" t="s">
        <v>233</v>
      </c>
      <c r="G1678" s="238"/>
      <c r="H1678" s="241">
        <v>-6.5519999999999996</v>
      </c>
      <c r="I1678" s="242"/>
      <c r="J1678" s="238"/>
      <c r="K1678" s="238"/>
      <c r="L1678" s="243"/>
      <c r="M1678" s="244"/>
      <c r="N1678" s="245"/>
      <c r="O1678" s="245"/>
      <c r="P1678" s="245"/>
      <c r="Q1678" s="245"/>
      <c r="R1678" s="245"/>
      <c r="S1678" s="245"/>
      <c r="T1678" s="246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47" t="s">
        <v>145</v>
      </c>
      <c r="AU1678" s="247" t="s">
        <v>143</v>
      </c>
      <c r="AV1678" s="14" t="s">
        <v>143</v>
      </c>
      <c r="AW1678" s="14" t="s">
        <v>30</v>
      </c>
      <c r="AX1678" s="14" t="s">
        <v>73</v>
      </c>
      <c r="AY1678" s="247" t="s">
        <v>135</v>
      </c>
    </row>
    <row r="1679" s="15" customFormat="1">
      <c r="A1679" s="15"/>
      <c r="B1679" s="248"/>
      <c r="C1679" s="249"/>
      <c r="D1679" s="228" t="s">
        <v>145</v>
      </c>
      <c r="E1679" s="250" t="s">
        <v>1</v>
      </c>
      <c r="F1679" s="251" t="s">
        <v>148</v>
      </c>
      <c r="G1679" s="249"/>
      <c r="H1679" s="252">
        <v>165.505</v>
      </c>
      <c r="I1679" s="253"/>
      <c r="J1679" s="249"/>
      <c r="K1679" s="249"/>
      <c r="L1679" s="254"/>
      <c r="M1679" s="255"/>
      <c r="N1679" s="256"/>
      <c r="O1679" s="256"/>
      <c r="P1679" s="256"/>
      <c r="Q1679" s="256"/>
      <c r="R1679" s="256"/>
      <c r="S1679" s="256"/>
      <c r="T1679" s="257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58" t="s">
        <v>145</v>
      </c>
      <c r="AU1679" s="258" t="s">
        <v>143</v>
      </c>
      <c r="AV1679" s="15" t="s">
        <v>142</v>
      </c>
      <c r="AW1679" s="15" t="s">
        <v>30</v>
      </c>
      <c r="AX1679" s="15" t="s">
        <v>78</v>
      </c>
      <c r="AY1679" s="258" t="s">
        <v>135</v>
      </c>
    </row>
    <row r="1680" s="2" customFormat="1" ht="24.15" customHeight="1">
      <c r="A1680" s="38"/>
      <c r="B1680" s="39"/>
      <c r="C1680" s="212" t="s">
        <v>1849</v>
      </c>
      <c r="D1680" s="212" t="s">
        <v>138</v>
      </c>
      <c r="E1680" s="213" t="s">
        <v>1850</v>
      </c>
      <c r="F1680" s="214" t="s">
        <v>1851</v>
      </c>
      <c r="G1680" s="215" t="s">
        <v>162</v>
      </c>
      <c r="H1680" s="216">
        <v>37.039000000000001</v>
      </c>
      <c r="I1680" s="217"/>
      <c r="J1680" s="218">
        <f>ROUND(I1680*H1680,2)</f>
        <v>0</v>
      </c>
      <c r="K1680" s="219"/>
      <c r="L1680" s="44"/>
      <c r="M1680" s="220" t="s">
        <v>1</v>
      </c>
      <c r="N1680" s="221" t="s">
        <v>39</v>
      </c>
      <c r="O1680" s="91"/>
      <c r="P1680" s="222">
        <f>O1680*H1680</f>
        <v>0</v>
      </c>
      <c r="Q1680" s="222">
        <v>0</v>
      </c>
      <c r="R1680" s="222">
        <f>Q1680*H1680</f>
        <v>0</v>
      </c>
      <c r="S1680" s="222">
        <v>0</v>
      </c>
      <c r="T1680" s="223">
        <f>S1680*H1680</f>
        <v>0</v>
      </c>
      <c r="U1680" s="38"/>
      <c r="V1680" s="38"/>
      <c r="W1680" s="38"/>
      <c r="X1680" s="38"/>
      <c r="Y1680" s="38"/>
      <c r="Z1680" s="38"/>
      <c r="AA1680" s="38"/>
      <c r="AB1680" s="38"/>
      <c r="AC1680" s="38"/>
      <c r="AD1680" s="38"/>
      <c r="AE1680" s="38"/>
      <c r="AR1680" s="224" t="s">
        <v>253</v>
      </c>
      <c r="AT1680" s="224" t="s">
        <v>138</v>
      </c>
      <c r="AU1680" s="224" t="s">
        <v>143</v>
      </c>
      <c r="AY1680" s="17" t="s">
        <v>135</v>
      </c>
      <c r="BE1680" s="225">
        <f>IF(N1680="základní",J1680,0)</f>
        <v>0</v>
      </c>
      <c r="BF1680" s="225">
        <f>IF(N1680="snížená",J1680,0)</f>
        <v>0</v>
      </c>
      <c r="BG1680" s="225">
        <f>IF(N1680="zákl. přenesená",J1680,0)</f>
        <v>0</v>
      </c>
      <c r="BH1680" s="225">
        <f>IF(N1680="sníž. přenesená",J1680,0)</f>
        <v>0</v>
      </c>
      <c r="BI1680" s="225">
        <f>IF(N1680="nulová",J1680,0)</f>
        <v>0</v>
      </c>
      <c r="BJ1680" s="17" t="s">
        <v>143</v>
      </c>
      <c r="BK1680" s="225">
        <f>ROUND(I1680*H1680,2)</f>
        <v>0</v>
      </c>
      <c r="BL1680" s="17" t="s">
        <v>253</v>
      </c>
      <c r="BM1680" s="224" t="s">
        <v>1852</v>
      </c>
    </row>
    <row r="1681" s="13" customFormat="1">
      <c r="A1681" s="13"/>
      <c r="B1681" s="226"/>
      <c r="C1681" s="227"/>
      <c r="D1681" s="228" t="s">
        <v>145</v>
      </c>
      <c r="E1681" s="229" t="s">
        <v>1</v>
      </c>
      <c r="F1681" s="230" t="s">
        <v>1806</v>
      </c>
      <c r="G1681" s="227"/>
      <c r="H1681" s="229" t="s">
        <v>1</v>
      </c>
      <c r="I1681" s="231"/>
      <c r="J1681" s="227"/>
      <c r="K1681" s="227"/>
      <c r="L1681" s="232"/>
      <c r="M1681" s="233"/>
      <c r="N1681" s="234"/>
      <c r="O1681" s="234"/>
      <c r="P1681" s="234"/>
      <c r="Q1681" s="234"/>
      <c r="R1681" s="234"/>
      <c r="S1681" s="234"/>
      <c r="T1681" s="235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36" t="s">
        <v>145</v>
      </c>
      <c r="AU1681" s="236" t="s">
        <v>143</v>
      </c>
      <c r="AV1681" s="13" t="s">
        <v>78</v>
      </c>
      <c r="AW1681" s="13" t="s">
        <v>30</v>
      </c>
      <c r="AX1681" s="13" t="s">
        <v>73</v>
      </c>
      <c r="AY1681" s="236" t="s">
        <v>135</v>
      </c>
    </row>
    <row r="1682" s="13" customFormat="1">
      <c r="A1682" s="13"/>
      <c r="B1682" s="226"/>
      <c r="C1682" s="227"/>
      <c r="D1682" s="228" t="s">
        <v>145</v>
      </c>
      <c r="E1682" s="229" t="s">
        <v>1</v>
      </c>
      <c r="F1682" s="230" t="s">
        <v>183</v>
      </c>
      <c r="G1682" s="227"/>
      <c r="H1682" s="229" t="s">
        <v>1</v>
      </c>
      <c r="I1682" s="231"/>
      <c r="J1682" s="227"/>
      <c r="K1682" s="227"/>
      <c r="L1682" s="232"/>
      <c r="M1682" s="233"/>
      <c r="N1682" s="234"/>
      <c r="O1682" s="234"/>
      <c r="P1682" s="234"/>
      <c r="Q1682" s="234"/>
      <c r="R1682" s="234"/>
      <c r="S1682" s="234"/>
      <c r="T1682" s="235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36" t="s">
        <v>145</v>
      </c>
      <c r="AU1682" s="236" t="s">
        <v>143</v>
      </c>
      <c r="AV1682" s="13" t="s">
        <v>78</v>
      </c>
      <c r="AW1682" s="13" t="s">
        <v>30</v>
      </c>
      <c r="AX1682" s="13" t="s">
        <v>73</v>
      </c>
      <c r="AY1682" s="236" t="s">
        <v>135</v>
      </c>
    </row>
    <row r="1683" s="14" customFormat="1">
      <c r="A1683" s="14"/>
      <c r="B1683" s="237"/>
      <c r="C1683" s="238"/>
      <c r="D1683" s="228" t="s">
        <v>145</v>
      </c>
      <c r="E1683" s="239" t="s">
        <v>1</v>
      </c>
      <c r="F1683" s="240" t="s">
        <v>184</v>
      </c>
      <c r="G1683" s="238"/>
      <c r="H1683" s="241">
        <v>7.1059999999999999</v>
      </c>
      <c r="I1683" s="242"/>
      <c r="J1683" s="238"/>
      <c r="K1683" s="238"/>
      <c r="L1683" s="243"/>
      <c r="M1683" s="244"/>
      <c r="N1683" s="245"/>
      <c r="O1683" s="245"/>
      <c r="P1683" s="245"/>
      <c r="Q1683" s="245"/>
      <c r="R1683" s="245"/>
      <c r="S1683" s="245"/>
      <c r="T1683" s="246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47" t="s">
        <v>145</v>
      </c>
      <c r="AU1683" s="247" t="s">
        <v>143</v>
      </c>
      <c r="AV1683" s="14" t="s">
        <v>143</v>
      </c>
      <c r="AW1683" s="14" t="s">
        <v>30</v>
      </c>
      <c r="AX1683" s="14" t="s">
        <v>73</v>
      </c>
      <c r="AY1683" s="247" t="s">
        <v>135</v>
      </c>
    </row>
    <row r="1684" s="13" customFormat="1">
      <c r="A1684" s="13"/>
      <c r="B1684" s="226"/>
      <c r="C1684" s="227"/>
      <c r="D1684" s="228" t="s">
        <v>145</v>
      </c>
      <c r="E1684" s="229" t="s">
        <v>1</v>
      </c>
      <c r="F1684" s="230" t="s">
        <v>185</v>
      </c>
      <c r="G1684" s="227"/>
      <c r="H1684" s="229" t="s">
        <v>1</v>
      </c>
      <c r="I1684" s="231"/>
      <c r="J1684" s="227"/>
      <c r="K1684" s="227"/>
      <c r="L1684" s="232"/>
      <c r="M1684" s="233"/>
      <c r="N1684" s="234"/>
      <c r="O1684" s="234"/>
      <c r="P1684" s="234"/>
      <c r="Q1684" s="234"/>
      <c r="R1684" s="234"/>
      <c r="S1684" s="234"/>
      <c r="T1684" s="235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36" t="s">
        <v>145</v>
      </c>
      <c r="AU1684" s="236" t="s">
        <v>143</v>
      </c>
      <c r="AV1684" s="13" t="s">
        <v>78</v>
      </c>
      <c r="AW1684" s="13" t="s">
        <v>30</v>
      </c>
      <c r="AX1684" s="13" t="s">
        <v>73</v>
      </c>
      <c r="AY1684" s="236" t="s">
        <v>135</v>
      </c>
    </row>
    <row r="1685" s="14" customFormat="1">
      <c r="A1685" s="14"/>
      <c r="B1685" s="237"/>
      <c r="C1685" s="238"/>
      <c r="D1685" s="228" t="s">
        <v>145</v>
      </c>
      <c r="E1685" s="239" t="s">
        <v>1</v>
      </c>
      <c r="F1685" s="240" t="s">
        <v>186</v>
      </c>
      <c r="G1685" s="238"/>
      <c r="H1685" s="241">
        <v>0.96999999999999997</v>
      </c>
      <c r="I1685" s="242"/>
      <c r="J1685" s="238"/>
      <c r="K1685" s="238"/>
      <c r="L1685" s="243"/>
      <c r="M1685" s="244"/>
      <c r="N1685" s="245"/>
      <c r="O1685" s="245"/>
      <c r="P1685" s="245"/>
      <c r="Q1685" s="245"/>
      <c r="R1685" s="245"/>
      <c r="S1685" s="245"/>
      <c r="T1685" s="246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47" t="s">
        <v>145</v>
      </c>
      <c r="AU1685" s="247" t="s">
        <v>143</v>
      </c>
      <c r="AV1685" s="14" t="s">
        <v>143</v>
      </c>
      <c r="AW1685" s="14" t="s">
        <v>30</v>
      </c>
      <c r="AX1685" s="14" t="s">
        <v>73</v>
      </c>
      <c r="AY1685" s="247" t="s">
        <v>135</v>
      </c>
    </row>
    <row r="1686" s="13" customFormat="1">
      <c r="A1686" s="13"/>
      <c r="B1686" s="226"/>
      <c r="C1686" s="227"/>
      <c r="D1686" s="228" t="s">
        <v>145</v>
      </c>
      <c r="E1686" s="229" t="s">
        <v>1</v>
      </c>
      <c r="F1686" s="230" t="s">
        <v>187</v>
      </c>
      <c r="G1686" s="227"/>
      <c r="H1686" s="229" t="s">
        <v>1</v>
      </c>
      <c r="I1686" s="231"/>
      <c r="J1686" s="227"/>
      <c r="K1686" s="227"/>
      <c r="L1686" s="232"/>
      <c r="M1686" s="233"/>
      <c r="N1686" s="234"/>
      <c r="O1686" s="234"/>
      <c r="P1686" s="234"/>
      <c r="Q1686" s="234"/>
      <c r="R1686" s="234"/>
      <c r="S1686" s="234"/>
      <c r="T1686" s="235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36" t="s">
        <v>145</v>
      </c>
      <c r="AU1686" s="236" t="s">
        <v>143</v>
      </c>
      <c r="AV1686" s="13" t="s">
        <v>78</v>
      </c>
      <c r="AW1686" s="13" t="s">
        <v>30</v>
      </c>
      <c r="AX1686" s="13" t="s">
        <v>73</v>
      </c>
      <c r="AY1686" s="236" t="s">
        <v>135</v>
      </c>
    </row>
    <row r="1687" s="14" customFormat="1">
      <c r="A1687" s="14"/>
      <c r="B1687" s="237"/>
      <c r="C1687" s="238"/>
      <c r="D1687" s="228" t="s">
        <v>145</v>
      </c>
      <c r="E1687" s="239" t="s">
        <v>1</v>
      </c>
      <c r="F1687" s="240" t="s">
        <v>188</v>
      </c>
      <c r="G1687" s="238"/>
      <c r="H1687" s="241">
        <v>2.4510000000000001</v>
      </c>
      <c r="I1687" s="242"/>
      <c r="J1687" s="238"/>
      <c r="K1687" s="238"/>
      <c r="L1687" s="243"/>
      <c r="M1687" s="244"/>
      <c r="N1687" s="245"/>
      <c r="O1687" s="245"/>
      <c r="P1687" s="245"/>
      <c r="Q1687" s="245"/>
      <c r="R1687" s="245"/>
      <c r="S1687" s="245"/>
      <c r="T1687" s="246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47" t="s">
        <v>145</v>
      </c>
      <c r="AU1687" s="247" t="s">
        <v>143</v>
      </c>
      <c r="AV1687" s="14" t="s">
        <v>143</v>
      </c>
      <c r="AW1687" s="14" t="s">
        <v>30</v>
      </c>
      <c r="AX1687" s="14" t="s">
        <v>73</v>
      </c>
      <c r="AY1687" s="247" t="s">
        <v>135</v>
      </c>
    </row>
    <row r="1688" s="13" customFormat="1">
      <c r="A1688" s="13"/>
      <c r="B1688" s="226"/>
      <c r="C1688" s="227"/>
      <c r="D1688" s="228" t="s">
        <v>145</v>
      </c>
      <c r="E1688" s="229" t="s">
        <v>1</v>
      </c>
      <c r="F1688" s="230" t="s">
        <v>1807</v>
      </c>
      <c r="G1688" s="227"/>
      <c r="H1688" s="229" t="s">
        <v>1</v>
      </c>
      <c r="I1688" s="231"/>
      <c r="J1688" s="227"/>
      <c r="K1688" s="227"/>
      <c r="L1688" s="232"/>
      <c r="M1688" s="233"/>
      <c r="N1688" s="234"/>
      <c r="O1688" s="234"/>
      <c r="P1688" s="234"/>
      <c r="Q1688" s="234"/>
      <c r="R1688" s="234"/>
      <c r="S1688" s="234"/>
      <c r="T1688" s="235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36" t="s">
        <v>145</v>
      </c>
      <c r="AU1688" s="236" t="s">
        <v>143</v>
      </c>
      <c r="AV1688" s="13" t="s">
        <v>78</v>
      </c>
      <c r="AW1688" s="13" t="s">
        <v>30</v>
      </c>
      <c r="AX1688" s="13" t="s">
        <v>73</v>
      </c>
      <c r="AY1688" s="236" t="s">
        <v>135</v>
      </c>
    </row>
    <row r="1689" s="13" customFormat="1">
      <c r="A1689" s="13"/>
      <c r="B1689" s="226"/>
      <c r="C1689" s="227"/>
      <c r="D1689" s="228" t="s">
        <v>145</v>
      </c>
      <c r="E1689" s="229" t="s">
        <v>1</v>
      </c>
      <c r="F1689" s="230" t="s">
        <v>224</v>
      </c>
      <c r="G1689" s="227"/>
      <c r="H1689" s="229" t="s">
        <v>1</v>
      </c>
      <c r="I1689" s="231"/>
      <c r="J1689" s="227"/>
      <c r="K1689" s="227"/>
      <c r="L1689" s="232"/>
      <c r="M1689" s="233"/>
      <c r="N1689" s="234"/>
      <c r="O1689" s="234"/>
      <c r="P1689" s="234"/>
      <c r="Q1689" s="234"/>
      <c r="R1689" s="234"/>
      <c r="S1689" s="234"/>
      <c r="T1689" s="235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36" t="s">
        <v>145</v>
      </c>
      <c r="AU1689" s="236" t="s">
        <v>143</v>
      </c>
      <c r="AV1689" s="13" t="s">
        <v>78</v>
      </c>
      <c r="AW1689" s="13" t="s">
        <v>30</v>
      </c>
      <c r="AX1689" s="13" t="s">
        <v>73</v>
      </c>
      <c r="AY1689" s="236" t="s">
        <v>135</v>
      </c>
    </row>
    <row r="1690" s="14" customFormat="1">
      <c r="A1690" s="14"/>
      <c r="B1690" s="237"/>
      <c r="C1690" s="238"/>
      <c r="D1690" s="228" t="s">
        <v>145</v>
      </c>
      <c r="E1690" s="239" t="s">
        <v>1</v>
      </c>
      <c r="F1690" s="240" t="s">
        <v>225</v>
      </c>
      <c r="G1690" s="238"/>
      <c r="H1690" s="241">
        <v>8.3409999999999993</v>
      </c>
      <c r="I1690" s="242"/>
      <c r="J1690" s="238"/>
      <c r="K1690" s="238"/>
      <c r="L1690" s="243"/>
      <c r="M1690" s="244"/>
      <c r="N1690" s="245"/>
      <c r="O1690" s="245"/>
      <c r="P1690" s="245"/>
      <c r="Q1690" s="245"/>
      <c r="R1690" s="245"/>
      <c r="S1690" s="245"/>
      <c r="T1690" s="246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47" t="s">
        <v>145</v>
      </c>
      <c r="AU1690" s="247" t="s">
        <v>143</v>
      </c>
      <c r="AV1690" s="14" t="s">
        <v>143</v>
      </c>
      <c r="AW1690" s="14" t="s">
        <v>30</v>
      </c>
      <c r="AX1690" s="14" t="s">
        <v>73</v>
      </c>
      <c r="AY1690" s="247" t="s">
        <v>135</v>
      </c>
    </row>
    <row r="1691" s="13" customFormat="1">
      <c r="A1691" s="13"/>
      <c r="B1691" s="226"/>
      <c r="C1691" s="227"/>
      <c r="D1691" s="228" t="s">
        <v>145</v>
      </c>
      <c r="E1691" s="229" t="s">
        <v>1</v>
      </c>
      <c r="F1691" s="230" t="s">
        <v>187</v>
      </c>
      <c r="G1691" s="227"/>
      <c r="H1691" s="229" t="s">
        <v>1</v>
      </c>
      <c r="I1691" s="231"/>
      <c r="J1691" s="227"/>
      <c r="K1691" s="227"/>
      <c r="L1691" s="232"/>
      <c r="M1691" s="233"/>
      <c r="N1691" s="234"/>
      <c r="O1691" s="234"/>
      <c r="P1691" s="234"/>
      <c r="Q1691" s="234"/>
      <c r="R1691" s="234"/>
      <c r="S1691" s="234"/>
      <c r="T1691" s="235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36" t="s">
        <v>145</v>
      </c>
      <c r="AU1691" s="236" t="s">
        <v>143</v>
      </c>
      <c r="AV1691" s="13" t="s">
        <v>78</v>
      </c>
      <c r="AW1691" s="13" t="s">
        <v>30</v>
      </c>
      <c r="AX1691" s="13" t="s">
        <v>73</v>
      </c>
      <c r="AY1691" s="236" t="s">
        <v>135</v>
      </c>
    </row>
    <row r="1692" s="14" customFormat="1">
      <c r="A1692" s="14"/>
      <c r="B1692" s="237"/>
      <c r="C1692" s="238"/>
      <c r="D1692" s="228" t="s">
        <v>145</v>
      </c>
      <c r="E1692" s="239" t="s">
        <v>1</v>
      </c>
      <c r="F1692" s="240" t="s">
        <v>226</v>
      </c>
      <c r="G1692" s="238"/>
      <c r="H1692" s="241">
        <v>14.207000000000001</v>
      </c>
      <c r="I1692" s="242"/>
      <c r="J1692" s="238"/>
      <c r="K1692" s="238"/>
      <c r="L1692" s="243"/>
      <c r="M1692" s="244"/>
      <c r="N1692" s="245"/>
      <c r="O1692" s="245"/>
      <c r="P1692" s="245"/>
      <c r="Q1692" s="245"/>
      <c r="R1692" s="245"/>
      <c r="S1692" s="245"/>
      <c r="T1692" s="246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47" t="s">
        <v>145</v>
      </c>
      <c r="AU1692" s="247" t="s">
        <v>143</v>
      </c>
      <c r="AV1692" s="14" t="s">
        <v>143</v>
      </c>
      <c r="AW1692" s="14" t="s">
        <v>30</v>
      </c>
      <c r="AX1692" s="14" t="s">
        <v>73</v>
      </c>
      <c r="AY1692" s="247" t="s">
        <v>135</v>
      </c>
    </row>
    <row r="1693" s="13" customFormat="1">
      <c r="A1693" s="13"/>
      <c r="B1693" s="226"/>
      <c r="C1693" s="227"/>
      <c r="D1693" s="228" t="s">
        <v>145</v>
      </c>
      <c r="E1693" s="229" t="s">
        <v>1</v>
      </c>
      <c r="F1693" s="230" t="s">
        <v>189</v>
      </c>
      <c r="G1693" s="227"/>
      <c r="H1693" s="229" t="s">
        <v>1</v>
      </c>
      <c r="I1693" s="231"/>
      <c r="J1693" s="227"/>
      <c r="K1693" s="227"/>
      <c r="L1693" s="232"/>
      <c r="M1693" s="233"/>
      <c r="N1693" s="234"/>
      <c r="O1693" s="234"/>
      <c r="P1693" s="234"/>
      <c r="Q1693" s="234"/>
      <c r="R1693" s="234"/>
      <c r="S1693" s="234"/>
      <c r="T1693" s="235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36" t="s">
        <v>145</v>
      </c>
      <c r="AU1693" s="236" t="s">
        <v>143</v>
      </c>
      <c r="AV1693" s="13" t="s">
        <v>78</v>
      </c>
      <c r="AW1693" s="13" t="s">
        <v>30</v>
      </c>
      <c r="AX1693" s="13" t="s">
        <v>73</v>
      </c>
      <c r="AY1693" s="236" t="s">
        <v>135</v>
      </c>
    </row>
    <row r="1694" s="14" customFormat="1">
      <c r="A1694" s="14"/>
      <c r="B1694" s="237"/>
      <c r="C1694" s="238"/>
      <c r="D1694" s="228" t="s">
        <v>145</v>
      </c>
      <c r="E1694" s="239" t="s">
        <v>1</v>
      </c>
      <c r="F1694" s="240" t="s">
        <v>227</v>
      </c>
      <c r="G1694" s="238"/>
      <c r="H1694" s="241">
        <v>21.856000000000002</v>
      </c>
      <c r="I1694" s="242"/>
      <c r="J1694" s="238"/>
      <c r="K1694" s="238"/>
      <c r="L1694" s="243"/>
      <c r="M1694" s="244"/>
      <c r="N1694" s="245"/>
      <c r="O1694" s="245"/>
      <c r="P1694" s="245"/>
      <c r="Q1694" s="245"/>
      <c r="R1694" s="245"/>
      <c r="S1694" s="245"/>
      <c r="T1694" s="246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47" t="s">
        <v>145</v>
      </c>
      <c r="AU1694" s="247" t="s">
        <v>143</v>
      </c>
      <c r="AV1694" s="14" t="s">
        <v>143</v>
      </c>
      <c r="AW1694" s="14" t="s">
        <v>30</v>
      </c>
      <c r="AX1694" s="14" t="s">
        <v>73</v>
      </c>
      <c r="AY1694" s="247" t="s">
        <v>135</v>
      </c>
    </row>
    <row r="1695" s="13" customFormat="1">
      <c r="A1695" s="13"/>
      <c r="B1695" s="226"/>
      <c r="C1695" s="227"/>
      <c r="D1695" s="228" t="s">
        <v>145</v>
      </c>
      <c r="E1695" s="229" t="s">
        <v>1</v>
      </c>
      <c r="F1695" s="230" t="s">
        <v>231</v>
      </c>
      <c r="G1695" s="227"/>
      <c r="H1695" s="229" t="s">
        <v>1</v>
      </c>
      <c r="I1695" s="231"/>
      <c r="J1695" s="227"/>
      <c r="K1695" s="227"/>
      <c r="L1695" s="232"/>
      <c r="M1695" s="233"/>
      <c r="N1695" s="234"/>
      <c r="O1695" s="234"/>
      <c r="P1695" s="234"/>
      <c r="Q1695" s="234"/>
      <c r="R1695" s="234"/>
      <c r="S1695" s="234"/>
      <c r="T1695" s="235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36" t="s">
        <v>145</v>
      </c>
      <c r="AU1695" s="236" t="s">
        <v>143</v>
      </c>
      <c r="AV1695" s="13" t="s">
        <v>78</v>
      </c>
      <c r="AW1695" s="13" t="s">
        <v>30</v>
      </c>
      <c r="AX1695" s="13" t="s">
        <v>73</v>
      </c>
      <c r="AY1695" s="236" t="s">
        <v>135</v>
      </c>
    </row>
    <row r="1696" s="13" customFormat="1">
      <c r="A1696" s="13"/>
      <c r="B1696" s="226"/>
      <c r="C1696" s="227"/>
      <c r="D1696" s="228" t="s">
        <v>145</v>
      </c>
      <c r="E1696" s="229" t="s">
        <v>1</v>
      </c>
      <c r="F1696" s="230" t="s">
        <v>214</v>
      </c>
      <c r="G1696" s="227"/>
      <c r="H1696" s="229" t="s">
        <v>1</v>
      </c>
      <c r="I1696" s="231"/>
      <c r="J1696" s="227"/>
      <c r="K1696" s="227"/>
      <c r="L1696" s="232"/>
      <c r="M1696" s="233"/>
      <c r="N1696" s="234"/>
      <c r="O1696" s="234"/>
      <c r="P1696" s="234"/>
      <c r="Q1696" s="234"/>
      <c r="R1696" s="234"/>
      <c r="S1696" s="234"/>
      <c r="T1696" s="235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36" t="s">
        <v>145</v>
      </c>
      <c r="AU1696" s="236" t="s">
        <v>143</v>
      </c>
      <c r="AV1696" s="13" t="s">
        <v>78</v>
      </c>
      <c r="AW1696" s="13" t="s">
        <v>30</v>
      </c>
      <c r="AX1696" s="13" t="s">
        <v>73</v>
      </c>
      <c r="AY1696" s="236" t="s">
        <v>135</v>
      </c>
    </row>
    <row r="1697" s="14" customFormat="1">
      <c r="A1697" s="14"/>
      <c r="B1697" s="237"/>
      <c r="C1697" s="238"/>
      <c r="D1697" s="228" t="s">
        <v>145</v>
      </c>
      <c r="E1697" s="239" t="s">
        <v>1</v>
      </c>
      <c r="F1697" s="240" t="s">
        <v>232</v>
      </c>
      <c r="G1697" s="238"/>
      <c r="H1697" s="241">
        <v>-11.34</v>
      </c>
      <c r="I1697" s="242"/>
      <c r="J1697" s="238"/>
      <c r="K1697" s="238"/>
      <c r="L1697" s="243"/>
      <c r="M1697" s="244"/>
      <c r="N1697" s="245"/>
      <c r="O1697" s="245"/>
      <c r="P1697" s="245"/>
      <c r="Q1697" s="245"/>
      <c r="R1697" s="245"/>
      <c r="S1697" s="245"/>
      <c r="T1697" s="246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47" t="s">
        <v>145</v>
      </c>
      <c r="AU1697" s="247" t="s">
        <v>143</v>
      </c>
      <c r="AV1697" s="14" t="s">
        <v>143</v>
      </c>
      <c r="AW1697" s="14" t="s">
        <v>30</v>
      </c>
      <c r="AX1697" s="14" t="s">
        <v>73</v>
      </c>
      <c r="AY1697" s="247" t="s">
        <v>135</v>
      </c>
    </row>
    <row r="1698" s="14" customFormat="1">
      <c r="A1698" s="14"/>
      <c r="B1698" s="237"/>
      <c r="C1698" s="238"/>
      <c r="D1698" s="228" t="s">
        <v>145</v>
      </c>
      <c r="E1698" s="239" t="s">
        <v>1</v>
      </c>
      <c r="F1698" s="240" t="s">
        <v>233</v>
      </c>
      <c r="G1698" s="238"/>
      <c r="H1698" s="241">
        <v>-6.5519999999999996</v>
      </c>
      <c r="I1698" s="242"/>
      <c r="J1698" s="238"/>
      <c r="K1698" s="238"/>
      <c r="L1698" s="243"/>
      <c r="M1698" s="244"/>
      <c r="N1698" s="245"/>
      <c r="O1698" s="245"/>
      <c r="P1698" s="245"/>
      <c r="Q1698" s="245"/>
      <c r="R1698" s="245"/>
      <c r="S1698" s="245"/>
      <c r="T1698" s="246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47" t="s">
        <v>145</v>
      </c>
      <c r="AU1698" s="247" t="s">
        <v>143</v>
      </c>
      <c r="AV1698" s="14" t="s">
        <v>143</v>
      </c>
      <c r="AW1698" s="14" t="s">
        <v>30</v>
      </c>
      <c r="AX1698" s="14" t="s">
        <v>73</v>
      </c>
      <c r="AY1698" s="247" t="s">
        <v>135</v>
      </c>
    </row>
    <row r="1699" s="15" customFormat="1">
      <c r="A1699" s="15"/>
      <c r="B1699" s="248"/>
      <c r="C1699" s="249"/>
      <c r="D1699" s="228" t="s">
        <v>145</v>
      </c>
      <c r="E1699" s="250" t="s">
        <v>1</v>
      </c>
      <c r="F1699" s="251" t="s">
        <v>148</v>
      </c>
      <c r="G1699" s="249"/>
      <c r="H1699" s="252">
        <v>37.039000000000009</v>
      </c>
      <c r="I1699" s="253"/>
      <c r="J1699" s="249"/>
      <c r="K1699" s="249"/>
      <c r="L1699" s="254"/>
      <c r="M1699" s="255"/>
      <c r="N1699" s="256"/>
      <c r="O1699" s="256"/>
      <c r="P1699" s="256"/>
      <c r="Q1699" s="256"/>
      <c r="R1699" s="256"/>
      <c r="S1699" s="256"/>
      <c r="T1699" s="257"/>
      <c r="U1699" s="15"/>
      <c r="V1699" s="15"/>
      <c r="W1699" s="15"/>
      <c r="X1699" s="15"/>
      <c r="Y1699" s="15"/>
      <c r="Z1699" s="15"/>
      <c r="AA1699" s="15"/>
      <c r="AB1699" s="15"/>
      <c r="AC1699" s="15"/>
      <c r="AD1699" s="15"/>
      <c r="AE1699" s="15"/>
      <c r="AT1699" s="258" t="s">
        <v>145</v>
      </c>
      <c r="AU1699" s="258" t="s">
        <v>143</v>
      </c>
      <c r="AV1699" s="15" t="s">
        <v>142</v>
      </c>
      <c r="AW1699" s="15" t="s">
        <v>30</v>
      </c>
      <c r="AX1699" s="15" t="s">
        <v>78</v>
      </c>
      <c r="AY1699" s="258" t="s">
        <v>135</v>
      </c>
    </row>
    <row r="1700" s="12" customFormat="1" ht="22.8" customHeight="1">
      <c r="A1700" s="12"/>
      <c r="B1700" s="196"/>
      <c r="C1700" s="197"/>
      <c r="D1700" s="198" t="s">
        <v>72</v>
      </c>
      <c r="E1700" s="210" t="s">
        <v>1853</v>
      </c>
      <c r="F1700" s="210" t="s">
        <v>1854</v>
      </c>
      <c r="G1700" s="197"/>
      <c r="H1700" s="197"/>
      <c r="I1700" s="200"/>
      <c r="J1700" s="211">
        <f>BK1700</f>
        <v>0</v>
      </c>
      <c r="K1700" s="197"/>
      <c r="L1700" s="202"/>
      <c r="M1700" s="203"/>
      <c r="N1700" s="204"/>
      <c r="O1700" s="204"/>
      <c r="P1700" s="205">
        <f>SUM(P1701:P1708)</f>
        <v>0</v>
      </c>
      <c r="Q1700" s="204"/>
      <c r="R1700" s="205">
        <f>SUM(R1701:R1708)</f>
        <v>0.0090974000000000003</v>
      </c>
      <c r="S1700" s="204"/>
      <c r="T1700" s="206">
        <f>SUM(T1701:T1708)</f>
        <v>0</v>
      </c>
      <c r="U1700" s="12"/>
      <c r="V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R1700" s="207" t="s">
        <v>143</v>
      </c>
      <c r="AT1700" s="208" t="s">
        <v>72</v>
      </c>
      <c r="AU1700" s="208" t="s">
        <v>78</v>
      </c>
      <c r="AY1700" s="207" t="s">
        <v>135</v>
      </c>
      <c r="BK1700" s="209">
        <f>SUM(BK1701:BK1708)</f>
        <v>0</v>
      </c>
    </row>
    <row r="1701" s="2" customFormat="1" ht="24.15" customHeight="1">
      <c r="A1701" s="38"/>
      <c r="B1701" s="39"/>
      <c r="C1701" s="212" t="s">
        <v>1855</v>
      </c>
      <c r="D1701" s="212" t="s">
        <v>138</v>
      </c>
      <c r="E1701" s="213" t="s">
        <v>1856</v>
      </c>
      <c r="F1701" s="214" t="s">
        <v>1857</v>
      </c>
      <c r="G1701" s="215" t="s">
        <v>162</v>
      </c>
      <c r="H1701" s="216">
        <v>6.665</v>
      </c>
      <c r="I1701" s="217"/>
      <c r="J1701" s="218">
        <f>ROUND(I1701*H1701,2)</f>
        <v>0</v>
      </c>
      <c r="K1701" s="219"/>
      <c r="L1701" s="44"/>
      <c r="M1701" s="220" t="s">
        <v>1</v>
      </c>
      <c r="N1701" s="221" t="s">
        <v>39</v>
      </c>
      <c r="O1701" s="91"/>
      <c r="P1701" s="222">
        <f>O1701*H1701</f>
        <v>0</v>
      </c>
      <c r="Q1701" s="222">
        <v>0</v>
      </c>
      <c r="R1701" s="222">
        <f>Q1701*H1701</f>
        <v>0</v>
      </c>
      <c r="S1701" s="222">
        <v>0</v>
      </c>
      <c r="T1701" s="223">
        <f>S1701*H1701</f>
        <v>0</v>
      </c>
      <c r="U1701" s="38"/>
      <c r="V1701" s="38"/>
      <c r="W1701" s="38"/>
      <c r="X1701" s="38"/>
      <c r="Y1701" s="38"/>
      <c r="Z1701" s="38"/>
      <c r="AA1701" s="38"/>
      <c r="AB1701" s="38"/>
      <c r="AC1701" s="38"/>
      <c r="AD1701" s="38"/>
      <c r="AE1701" s="38"/>
      <c r="AR1701" s="224" t="s">
        <v>253</v>
      </c>
      <c r="AT1701" s="224" t="s">
        <v>138</v>
      </c>
      <c r="AU1701" s="224" t="s">
        <v>143</v>
      </c>
      <c r="AY1701" s="17" t="s">
        <v>135</v>
      </c>
      <c r="BE1701" s="225">
        <f>IF(N1701="základní",J1701,0)</f>
        <v>0</v>
      </c>
      <c r="BF1701" s="225">
        <f>IF(N1701="snížená",J1701,0)</f>
        <v>0</v>
      </c>
      <c r="BG1701" s="225">
        <f>IF(N1701="zákl. přenesená",J1701,0)</f>
        <v>0</v>
      </c>
      <c r="BH1701" s="225">
        <f>IF(N1701="sníž. přenesená",J1701,0)</f>
        <v>0</v>
      </c>
      <c r="BI1701" s="225">
        <f>IF(N1701="nulová",J1701,0)</f>
        <v>0</v>
      </c>
      <c r="BJ1701" s="17" t="s">
        <v>143</v>
      </c>
      <c r="BK1701" s="225">
        <f>ROUND(I1701*H1701,2)</f>
        <v>0</v>
      </c>
      <c r="BL1701" s="17" t="s">
        <v>253</v>
      </c>
      <c r="BM1701" s="224" t="s">
        <v>1858</v>
      </c>
    </row>
    <row r="1702" s="14" customFormat="1">
      <c r="A1702" s="14"/>
      <c r="B1702" s="237"/>
      <c r="C1702" s="238"/>
      <c r="D1702" s="228" t="s">
        <v>145</v>
      </c>
      <c r="E1702" s="239" t="s">
        <v>1</v>
      </c>
      <c r="F1702" s="240" t="s">
        <v>1859</v>
      </c>
      <c r="G1702" s="238"/>
      <c r="H1702" s="241">
        <v>6.665</v>
      </c>
      <c r="I1702" s="242"/>
      <c r="J1702" s="238"/>
      <c r="K1702" s="238"/>
      <c r="L1702" s="243"/>
      <c r="M1702" s="244"/>
      <c r="N1702" s="245"/>
      <c r="O1702" s="245"/>
      <c r="P1702" s="245"/>
      <c r="Q1702" s="245"/>
      <c r="R1702" s="245"/>
      <c r="S1702" s="245"/>
      <c r="T1702" s="246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47" t="s">
        <v>145</v>
      </c>
      <c r="AU1702" s="247" t="s">
        <v>143</v>
      </c>
      <c r="AV1702" s="14" t="s">
        <v>143</v>
      </c>
      <c r="AW1702" s="14" t="s">
        <v>30</v>
      </c>
      <c r="AX1702" s="14" t="s">
        <v>78</v>
      </c>
      <c r="AY1702" s="247" t="s">
        <v>135</v>
      </c>
    </row>
    <row r="1703" s="2" customFormat="1" ht="16.5" customHeight="1">
      <c r="A1703" s="38"/>
      <c r="B1703" s="39"/>
      <c r="C1703" s="259" t="s">
        <v>1860</v>
      </c>
      <c r="D1703" s="259" t="s">
        <v>149</v>
      </c>
      <c r="E1703" s="260" t="s">
        <v>1861</v>
      </c>
      <c r="F1703" s="261" t="s">
        <v>1862</v>
      </c>
      <c r="G1703" s="262" t="s">
        <v>162</v>
      </c>
      <c r="H1703" s="263">
        <v>6.9980000000000002</v>
      </c>
      <c r="I1703" s="264"/>
      <c r="J1703" s="265">
        <f>ROUND(I1703*H1703,2)</f>
        <v>0</v>
      </c>
      <c r="K1703" s="266"/>
      <c r="L1703" s="267"/>
      <c r="M1703" s="268" t="s">
        <v>1</v>
      </c>
      <c r="N1703" s="269" t="s">
        <v>39</v>
      </c>
      <c r="O1703" s="91"/>
      <c r="P1703" s="222">
        <f>O1703*H1703</f>
        <v>0</v>
      </c>
      <c r="Q1703" s="222">
        <v>0.0012999999999999999</v>
      </c>
      <c r="R1703" s="222">
        <f>Q1703*H1703</f>
        <v>0.0090974000000000003</v>
      </c>
      <c r="S1703" s="222">
        <v>0</v>
      </c>
      <c r="T1703" s="223">
        <f>S1703*H1703</f>
        <v>0</v>
      </c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R1703" s="224" t="s">
        <v>332</v>
      </c>
      <c r="AT1703" s="224" t="s">
        <v>149</v>
      </c>
      <c r="AU1703" s="224" t="s">
        <v>143</v>
      </c>
      <c r="AY1703" s="17" t="s">
        <v>135</v>
      </c>
      <c r="BE1703" s="225">
        <f>IF(N1703="základní",J1703,0)</f>
        <v>0</v>
      </c>
      <c r="BF1703" s="225">
        <f>IF(N1703="snížená",J1703,0)</f>
        <v>0</v>
      </c>
      <c r="BG1703" s="225">
        <f>IF(N1703="zákl. přenesená",J1703,0)</f>
        <v>0</v>
      </c>
      <c r="BH1703" s="225">
        <f>IF(N1703="sníž. přenesená",J1703,0)</f>
        <v>0</v>
      </c>
      <c r="BI1703" s="225">
        <f>IF(N1703="nulová",J1703,0)</f>
        <v>0</v>
      </c>
      <c r="BJ1703" s="17" t="s">
        <v>143</v>
      </c>
      <c r="BK1703" s="225">
        <f>ROUND(I1703*H1703,2)</f>
        <v>0</v>
      </c>
      <c r="BL1703" s="17" t="s">
        <v>253</v>
      </c>
      <c r="BM1703" s="224" t="s">
        <v>1863</v>
      </c>
    </row>
    <row r="1704" s="14" customFormat="1">
      <c r="A1704" s="14"/>
      <c r="B1704" s="237"/>
      <c r="C1704" s="238"/>
      <c r="D1704" s="228" t="s">
        <v>145</v>
      </c>
      <c r="E1704" s="239" t="s">
        <v>1</v>
      </c>
      <c r="F1704" s="240" t="s">
        <v>1864</v>
      </c>
      <c r="G1704" s="238"/>
      <c r="H1704" s="241">
        <v>6.665</v>
      </c>
      <c r="I1704" s="242"/>
      <c r="J1704" s="238"/>
      <c r="K1704" s="238"/>
      <c r="L1704" s="243"/>
      <c r="M1704" s="244"/>
      <c r="N1704" s="245"/>
      <c r="O1704" s="245"/>
      <c r="P1704" s="245"/>
      <c r="Q1704" s="245"/>
      <c r="R1704" s="245"/>
      <c r="S1704" s="245"/>
      <c r="T1704" s="246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47" t="s">
        <v>145</v>
      </c>
      <c r="AU1704" s="247" t="s">
        <v>143</v>
      </c>
      <c r="AV1704" s="14" t="s">
        <v>143</v>
      </c>
      <c r="AW1704" s="14" t="s">
        <v>30</v>
      </c>
      <c r="AX1704" s="14" t="s">
        <v>78</v>
      </c>
      <c r="AY1704" s="247" t="s">
        <v>135</v>
      </c>
    </row>
    <row r="1705" s="14" customFormat="1">
      <c r="A1705" s="14"/>
      <c r="B1705" s="237"/>
      <c r="C1705" s="238"/>
      <c r="D1705" s="228" t="s">
        <v>145</v>
      </c>
      <c r="E1705" s="238"/>
      <c r="F1705" s="240" t="s">
        <v>1865</v>
      </c>
      <c r="G1705" s="238"/>
      <c r="H1705" s="241">
        <v>6.9980000000000002</v>
      </c>
      <c r="I1705" s="242"/>
      <c r="J1705" s="238"/>
      <c r="K1705" s="238"/>
      <c r="L1705" s="243"/>
      <c r="M1705" s="244"/>
      <c r="N1705" s="245"/>
      <c r="O1705" s="245"/>
      <c r="P1705" s="245"/>
      <c r="Q1705" s="245"/>
      <c r="R1705" s="245"/>
      <c r="S1705" s="245"/>
      <c r="T1705" s="246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47" t="s">
        <v>145</v>
      </c>
      <c r="AU1705" s="247" t="s">
        <v>143</v>
      </c>
      <c r="AV1705" s="14" t="s">
        <v>143</v>
      </c>
      <c r="AW1705" s="14" t="s">
        <v>4</v>
      </c>
      <c r="AX1705" s="14" t="s">
        <v>78</v>
      </c>
      <c r="AY1705" s="247" t="s">
        <v>135</v>
      </c>
    </row>
    <row r="1706" s="2" customFormat="1" ht="24.15" customHeight="1">
      <c r="A1706" s="38"/>
      <c r="B1706" s="39"/>
      <c r="C1706" s="212" t="s">
        <v>1866</v>
      </c>
      <c r="D1706" s="212" t="s">
        <v>138</v>
      </c>
      <c r="E1706" s="213" t="s">
        <v>1867</v>
      </c>
      <c r="F1706" s="214" t="s">
        <v>1868</v>
      </c>
      <c r="G1706" s="215" t="s">
        <v>141</v>
      </c>
      <c r="H1706" s="216">
        <v>0.0089999999999999993</v>
      </c>
      <c r="I1706" s="217"/>
      <c r="J1706" s="218">
        <f>ROUND(I1706*H1706,2)</f>
        <v>0</v>
      </c>
      <c r="K1706" s="219"/>
      <c r="L1706" s="44"/>
      <c r="M1706" s="220" t="s">
        <v>1</v>
      </c>
      <c r="N1706" s="221" t="s">
        <v>39</v>
      </c>
      <c r="O1706" s="91"/>
      <c r="P1706" s="222">
        <f>O1706*H1706</f>
        <v>0</v>
      </c>
      <c r="Q1706" s="222">
        <v>0</v>
      </c>
      <c r="R1706" s="222">
        <f>Q1706*H1706</f>
        <v>0</v>
      </c>
      <c r="S1706" s="222">
        <v>0</v>
      </c>
      <c r="T1706" s="223">
        <f>S1706*H1706</f>
        <v>0</v>
      </c>
      <c r="U1706" s="38"/>
      <c r="V1706" s="38"/>
      <c r="W1706" s="38"/>
      <c r="X1706" s="38"/>
      <c r="Y1706" s="38"/>
      <c r="Z1706" s="38"/>
      <c r="AA1706" s="38"/>
      <c r="AB1706" s="38"/>
      <c r="AC1706" s="38"/>
      <c r="AD1706" s="38"/>
      <c r="AE1706" s="38"/>
      <c r="AR1706" s="224" t="s">
        <v>253</v>
      </c>
      <c r="AT1706" s="224" t="s">
        <v>138</v>
      </c>
      <c r="AU1706" s="224" t="s">
        <v>143</v>
      </c>
      <c r="AY1706" s="17" t="s">
        <v>135</v>
      </c>
      <c r="BE1706" s="225">
        <f>IF(N1706="základní",J1706,0)</f>
        <v>0</v>
      </c>
      <c r="BF1706" s="225">
        <f>IF(N1706="snížená",J1706,0)</f>
        <v>0</v>
      </c>
      <c r="BG1706" s="225">
        <f>IF(N1706="zákl. přenesená",J1706,0)</f>
        <v>0</v>
      </c>
      <c r="BH1706" s="225">
        <f>IF(N1706="sníž. přenesená",J1706,0)</f>
        <v>0</v>
      </c>
      <c r="BI1706" s="225">
        <f>IF(N1706="nulová",J1706,0)</f>
        <v>0</v>
      </c>
      <c r="BJ1706" s="17" t="s">
        <v>143</v>
      </c>
      <c r="BK1706" s="225">
        <f>ROUND(I1706*H1706,2)</f>
        <v>0</v>
      </c>
      <c r="BL1706" s="17" t="s">
        <v>253</v>
      </c>
      <c r="BM1706" s="224" t="s">
        <v>1869</v>
      </c>
    </row>
    <row r="1707" s="2" customFormat="1" ht="37.8" customHeight="1">
      <c r="A1707" s="38"/>
      <c r="B1707" s="39"/>
      <c r="C1707" s="212" t="s">
        <v>1870</v>
      </c>
      <c r="D1707" s="212" t="s">
        <v>138</v>
      </c>
      <c r="E1707" s="213" t="s">
        <v>1871</v>
      </c>
      <c r="F1707" s="214" t="s">
        <v>1872</v>
      </c>
      <c r="G1707" s="215" t="s">
        <v>141</v>
      </c>
      <c r="H1707" s="216">
        <v>0.017999999999999999</v>
      </c>
      <c r="I1707" s="217"/>
      <c r="J1707" s="218">
        <f>ROUND(I1707*H1707,2)</f>
        <v>0</v>
      </c>
      <c r="K1707" s="219"/>
      <c r="L1707" s="44"/>
      <c r="M1707" s="220" t="s">
        <v>1</v>
      </c>
      <c r="N1707" s="221" t="s">
        <v>39</v>
      </c>
      <c r="O1707" s="91"/>
      <c r="P1707" s="222">
        <f>O1707*H1707</f>
        <v>0</v>
      </c>
      <c r="Q1707" s="222">
        <v>0</v>
      </c>
      <c r="R1707" s="222">
        <f>Q1707*H1707</f>
        <v>0</v>
      </c>
      <c r="S1707" s="222">
        <v>0</v>
      </c>
      <c r="T1707" s="223">
        <f>S1707*H1707</f>
        <v>0</v>
      </c>
      <c r="U1707" s="38"/>
      <c r="V1707" s="38"/>
      <c r="W1707" s="38"/>
      <c r="X1707" s="38"/>
      <c r="Y1707" s="38"/>
      <c r="Z1707" s="38"/>
      <c r="AA1707" s="38"/>
      <c r="AB1707" s="38"/>
      <c r="AC1707" s="38"/>
      <c r="AD1707" s="38"/>
      <c r="AE1707" s="38"/>
      <c r="AR1707" s="224" t="s">
        <v>253</v>
      </c>
      <c r="AT1707" s="224" t="s">
        <v>138</v>
      </c>
      <c r="AU1707" s="224" t="s">
        <v>143</v>
      </c>
      <c r="AY1707" s="17" t="s">
        <v>135</v>
      </c>
      <c r="BE1707" s="225">
        <f>IF(N1707="základní",J1707,0)</f>
        <v>0</v>
      </c>
      <c r="BF1707" s="225">
        <f>IF(N1707="snížená",J1707,0)</f>
        <v>0</v>
      </c>
      <c r="BG1707" s="225">
        <f>IF(N1707="zákl. přenesená",J1707,0)</f>
        <v>0</v>
      </c>
      <c r="BH1707" s="225">
        <f>IF(N1707="sníž. přenesená",J1707,0)</f>
        <v>0</v>
      </c>
      <c r="BI1707" s="225">
        <f>IF(N1707="nulová",J1707,0)</f>
        <v>0</v>
      </c>
      <c r="BJ1707" s="17" t="s">
        <v>143</v>
      </c>
      <c r="BK1707" s="225">
        <f>ROUND(I1707*H1707,2)</f>
        <v>0</v>
      </c>
      <c r="BL1707" s="17" t="s">
        <v>253</v>
      </c>
      <c r="BM1707" s="224" t="s">
        <v>1873</v>
      </c>
    </row>
    <row r="1708" s="14" customFormat="1">
      <c r="A1708" s="14"/>
      <c r="B1708" s="237"/>
      <c r="C1708" s="238"/>
      <c r="D1708" s="228" t="s">
        <v>145</v>
      </c>
      <c r="E1708" s="238"/>
      <c r="F1708" s="240" t="s">
        <v>849</v>
      </c>
      <c r="G1708" s="238"/>
      <c r="H1708" s="241">
        <v>0.017999999999999999</v>
      </c>
      <c r="I1708" s="242"/>
      <c r="J1708" s="238"/>
      <c r="K1708" s="238"/>
      <c r="L1708" s="243"/>
      <c r="M1708" s="244"/>
      <c r="N1708" s="245"/>
      <c r="O1708" s="245"/>
      <c r="P1708" s="245"/>
      <c r="Q1708" s="245"/>
      <c r="R1708" s="245"/>
      <c r="S1708" s="245"/>
      <c r="T1708" s="246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47" t="s">
        <v>145</v>
      </c>
      <c r="AU1708" s="247" t="s">
        <v>143</v>
      </c>
      <c r="AV1708" s="14" t="s">
        <v>143</v>
      </c>
      <c r="AW1708" s="14" t="s">
        <v>4</v>
      </c>
      <c r="AX1708" s="14" t="s">
        <v>78</v>
      </c>
      <c r="AY1708" s="247" t="s">
        <v>135</v>
      </c>
    </row>
    <row r="1709" s="12" customFormat="1" ht="25.92" customHeight="1">
      <c r="A1709" s="12"/>
      <c r="B1709" s="196"/>
      <c r="C1709" s="197"/>
      <c r="D1709" s="198" t="s">
        <v>72</v>
      </c>
      <c r="E1709" s="199" t="s">
        <v>149</v>
      </c>
      <c r="F1709" s="199" t="s">
        <v>1874</v>
      </c>
      <c r="G1709" s="197"/>
      <c r="H1709" s="197"/>
      <c r="I1709" s="200"/>
      <c r="J1709" s="201">
        <f>BK1709</f>
        <v>0</v>
      </c>
      <c r="K1709" s="197"/>
      <c r="L1709" s="202"/>
      <c r="M1709" s="203"/>
      <c r="N1709" s="204"/>
      <c r="O1709" s="204"/>
      <c r="P1709" s="205">
        <f>P1710</f>
        <v>0</v>
      </c>
      <c r="Q1709" s="204"/>
      <c r="R1709" s="205">
        <f>R1710</f>
        <v>0</v>
      </c>
      <c r="S1709" s="204"/>
      <c r="T1709" s="206">
        <f>T1710</f>
        <v>0</v>
      </c>
      <c r="U1709" s="12"/>
      <c r="V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R1709" s="207" t="s">
        <v>136</v>
      </c>
      <c r="AT1709" s="208" t="s">
        <v>72</v>
      </c>
      <c r="AU1709" s="208" t="s">
        <v>73</v>
      </c>
      <c r="AY1709" s="207" t="s">
        <v>135</v>
      </c>
      <c r="BK1709" s="209">
        <f>BK1710</f>
        <v>0</v>
      </c>
    </row>
    <row r="1710" s="12" customFormat="1" ht="22.8" customHeight="1">
      <c r="A1710" s="12"/>
      <c r="B1710" s="196"/>
      <c r="C1710" s="197"/>
      <c r="D1710" s="198" t="s">
        <v>72</v>
      </c>
      <c r="E1710" s="210" t="s">
        <v>1875</v>
      </c>
      <c r="F1710" s="210" t="s">
        <v>1876</v>
      </c>
      <c r="G1710" s="197"/>
      <c r="H1710" s="197"/>
      <c r="I1710" s="200"/>
      <c r="J1710" s="211">
        <f>BK1710</f>
        <v>0</v>
      </c>
      <c r="K1710" s="197"/>
      <c r="L1710" s="202"/>
      <c r="M1710" s="203"/>
      <c r="N1710" s="204"/>
      <c r="O1710" s="204"/>
      <c r="P1710" s="205">
        <f>SUM(P1711:P1713)</f>
        <v>0</v>
      </c>
      <c r="Q1710" s="204"/>
      <c r="R1710" s="205">
        <f>SUM(R1711:R1713)</f>
        <v>0</v>
      </c>
      <c r="S1710" s="204"/>
      <c r="T1710" s="206">
        <f>SUM(T1711:T1713)</f>
        <v>0</v>
      </c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R1710" s="207" t="s">
        <v>136</v>
      </c>
      <c r="AT1710" s="208" t="s">
        <v>72</v>
      </c>
      <c r="AU1710" s="208" t="s">
        <v>78</v>
      </c>
      <c r="AY1710" s="207" t="s">
        <v>135</v>
      </c>
      <c r="BK1710" s="209">
        <f>SUM(BK1711:BK1713)</f>
        <v>0</v>
      </c>
    </row>
    <row r="1711" s="2" customFormat="1" ht="21.75" customHeight="1">
      <c r="A1711" s="38"/>
      <c r="B1711" s="39"/>
      <c r="C1711" s="212" t="s">
        <v>1877</v>
      </c>
      <c r="D1711" s="212" t="s">
        <v>138</v>
      </c>
      <c r="E1711" s="213" t="s">
        <v>1878</v>
      </c>
      <c r="F1711" s="214" t="s">
        <v>1879</v>
      </c>
      <c r="G1711" s="215" t="s">
        <v>157</v>
      </c>
      <c r="H1711" s="216">
        <v>1</v>
      </c>
      <c r="I1711" s="217"/>
      <c r="J1711" s="218">
        <f>ROUND(I1711*H1711,2)</f>
        <v>0</v>
      </c>
      <c r="K1711" s="219"/>
      <c r="L1711" s="44"/>
      <c r="M1711" s="220" t="s">
        <v>1</v>
      </c>
      <c r="N1711" s="221" t="s">
        <v>39</v>
      </c>
      <c r="O1711" s="91"/>
      <c r="P1711" s="222">
        <f>O1711*H1711</f>
        <v>0</v>
      </c>
      <c r="Q1711" s="222">
        <v>0</v>
      </c>
      <c r="R1711" s="222">
        <f>Q1711*H1711</f>
        <v>0</v>
      </c>
      <c r="S1711" s="222">
        <v>0</v>
      </c>
      <c r="T1711" s="223">
        <f>S1711*H1711</f>
        <v>0</v>
      </c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R1711" s="224" t="s">
        <v>503</v>
      </c>
      <c r="AT1711" s="224" t="s">
        <v>138</v>
      </c>
      <c r="AU1711" s="224" t="s">
        <v>143</v>
      </c>
      <c r="AY1711" s="17" t="s">
        <v>135</v>
      </c>
      <c r="BE1711" s="225">
        <f>IF(N1711="základní",J1711,0)</f>
        <v>0</v>
      </c>
      <c r="BF1711" s="225">
        <f>IF(N1711="snížená",J1711,0)</f>
        <v>0</v>
      </c>
      <c r="BG1711" s="225">
        <f>IF(N1711="zákl. přenesená",J1711,0)</f>
        <v>0</v>
      </c>
      <c r="BH1711" s="225">
        <f>IF(N1711="sníž. přenesená",J1711,0)</f>
        <v>0</v>
      </c>
      <c r="BI1711" s="225">
        <f>IF(N1711="nulová",J1711,0)</f>
        <v>0</v>
      </c>
      <c r="BJ1711" s="17" t="s">
        <v>143</v>
      </c>
      <c r="BK1711" s="225">
        <f>ROUND(I1711*H1711,2)</f>
        <v>0</v>
      </c>
      <c r="BL1711" s="17" t="s">
        <v>503</v>
      </c>
      <c r="BM1711" s="224" t="s">
        <v>1880</v>
      </c>
    </row>
    <row r="1712" s="13" customFormat="1">
      <c r="A1712" s="13"/>
      <c r="B1712" s="226"/>
      <c r="C1712" s="227"/>
      <c r="D1712" s="228" t="s">
        <v>145</v>
      </c>
      <c r="E1712" s="229" t="s">
        <v>1</v>
      </c>
      <c r="F1712" s="230" t="s">
        <v>998</v>
      </c>
      <c r="G1712" s="227"/>
      <c r="H1712" s="229" t="s">
        <v>1</v>
      </c>
      <c r="I1712" s="231"/>
      <c r="J1712" s="227"/>
      <c r="K1712" s="227"/>
      <c r="L1712" s="232"/>
      <c r="M1712" s="233"/>
      <c r="N1712" s="234"/>
      <c r="O1712" s="234"/>
      <c r="P1712" s="234"/>
      <c r="Q1712" s="234"/>
      <c r="R1712" s="234"/>
      <c r="S1712" s="234"/>
      <c r="T1712" s="235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36" t="s">
        <v>145</v>
      </c>
      <c r="AU1712" s="236" t="s">
        <v>143</v>
      </c>
      <c r="AV1712" s="13" t="s">
        <v>78</v>
      </c>
      <c r="AW1712" s="13" t="s">
        <v>30</v>
      </c>
      <c r="AX1712" s="13" t="s">
        <v>73</v>
      </c>
      <c r="AY1712" s="236" t="s">
        <v>135</v>
      </c>
    </row>
    <row r="1713" s="14" customFormat="1">
      <c r="A1713" s="14"/>
      <c r="B1713" s="237"/>
      <c r="C1713" s="238"/>
      <c r="D1713" s="228" t="s">
        <v>145</v>
      </c>
      <c r="E1713" s="239" t="s">
        <v>1</v>
      </c>
      <c r="F1713" s="240" t="s">
        <v>78</v>
      </c>
      <c r="G1713" s="238"/>
      <c r="H1713" s="241">
        <v>1</v>
      </c>
      <c r="I1713" s="242"/>
      <c r="J1713" s="238"/>
      <c r="K1713" s="238"/>
      <c r="L1713" s="243"/>
      <c r="M1713" s="244"/>
      <c r="N1713" s="245"/>
      <c r="O1713" s="245"/>
      <c r="P1713" s="245"/>
      <c r="Q1713" s="245"/>
      <c r="R1713" s="245"/>
      <c r="S1713" s="245"/>
      <c r="T1713" s="246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47" t="s">
        <v>145</v>
      </c>
      <c r="AU1713" s="247" t="s">
        <v>143</v>
      </c>
      <c r="AV1713" s="14" t="s">
        <v>143</v>
      </c>
      <c r="AW1713" s="14" t="s">
        <v>30</v>
      </c>
      <c r="AX1713" s="14" t="s">
        <v>78</v>
      </c>
      <c r="AY1713" s="247" t="s">
        <v>135</v>
      </c>
    </row>
    <row r="1714" s="12" customFormat="1" ht="25.92" customHeight="1">
      <c r="A1714" s="12"/>
      <c r="B1714" s="196"/>
      <c r="C1714" s="197"/>
      <c r="D1714" s="198" t="s">
        <v>72</v>
      </c>
      <c r="E1714" s="199" t="s">
        <v>1881</v>
      </c>
      <c r="F1714" s="199" t="s">
        <v>1882</v>
      </c>
      <c r="G1714" s="197"/>
      <c r="H1714" s="197"/>
      <c r="I1714" s="200"/>
      <c r="J1714" s="201">
        <f>BK1714</f>
        <v>0</v>
      </c>
      <c r="K1714" s="197"/>
      <c r="L1714" s="202"/>
      <c r="M1714" s="203"/>
      <c r="N1714" s="204"/>
      <c r="O1714" s="204"/>
      <c r="P1714" s="205">
        <f>P1715+P1717+P1719</f>
        <v>0</v>
      </c>
      <c r="Q1714" s="204"/>
      <c r="R1714" s="205">
        <f>R1715+R1717+R1719</f>
        <v>0</v>
      </c>
      <c r="S1714" s="204"/>
      <c r="T1714" s="206">
        <f>T1715+T1717+T1719</f>
        <v>0</v>
      </c>
      <c r="U1714" s="12"/>
      <c r="V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R1714" s="207" t="s">
        <v>166</v>
      </c>
      <c r="AT1714" s="208" t="s">
        <v>72</v>
      </c>
      <c r="AU1714" s="208" t="s">
        <v>73</v>
      </c>
      <c r="AY1714" s="207" t="s">
        <v>135</v>
      </c>
      <c r="BK1714" s="209">
        <f>BK1715+BK1717+BK1719</f>
        <v>0</v>
      </c>
    </row>
    <row r="1715" s="12" customFormat="1" ht="22.8" customHeight="1">
      <c r="A1715" s="12"/>
      <c r="B1715" s="196"/>
      <c r="C1715" s="197"/>
      <c r="D1715" s="198" t="s">
        <v>72</v>
      </c>
      <c r="E1715" s="210" t="s">
        <v>1883</v>
      </c>
      <c r="F1715" s="210" t="s">
        <v>1884</v>
      </c>
      <c r="G1715" s="197"/>
      <c r="H1715" s="197"/>
      <c r="I1715" s="200"/>
      <c r="J1715" s="211">
        <f>BK1715</f>
        <v>0</v>
      </c>
      <c r="K1715" s="197"/>
      <c r="L1715" s="202"/>
      <c r="M1715" s="203"/>
      <c r="N1715" s="204"/>
      <c r="O1715" s="204"/>
      <c r="P1715" s="205">
        <f>P1716</f>
        <v>0</v>
      </c>
      <c r="Q1715" s="204"/>
      <c r="R1715" s="205">
        <f>R1716</f>
        <v>0</v>
      </c>
      <c r="S1715" s="204"/>
      <c r="T1715" s="206">
        <f>T1716</f>
        <v>0</v>
      </c>
      <c r="U1715" s="12"/>
      <c r="V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R1715" s="207" t="s">
        <v>166</v>
      </c>
      <c r="AT1715" s="208" t="s">
        <v>72</v>
      </c>
      <c r="AU1715" s="208" t="s">
        <v>78</v>
      </c>
      <c r="AY1715" s="207" t="s">
        <v>135</v>
      </c>
      <c r="BK1715" s="209">
        <f>BK1716</f>
        <v>0</v>
      </c>
    </row>
    <row r="1716" s="2" customFormat="1" ht="16.5" customHeight="1">
      <c r="A1716" s="38"/>
      <c r="B1716" s="39"/>
      <c r="C1716" s="212" t="s">
        <v>1885</v>
      </c>
      <c r="D1716" s="212" t="s">
        <v>138</v>
      </c>
      <c r="E1716" s="213" t="s">
        <v>1886</v>
      </c>
      <c r="F1716" s="214" t="s">
        <v>1884</v>
      </c>
      <c r="G1716" s="215" t="s">
        <v>1887</v>
      </c>
      <c r="H1716" s="216">
        <v>45</v>
      </c>
      <c r="I1716" s="217"/>
      <c r="J1716" s="218">
        <f>ROUND(I1716*H1716,2)</f>
        <v>0</v>
      </c>
      <c r="K1716" s="219"/>
      <c r="L1716" s="44"/>
      <c r="M1716" s="220" t="s">
        <v>1</v>
      </c>
      <c r="N1716" s="221" t="s">
        <v>39</v>
      </c>
      <c r="O1716" s="91"/>
      <c r="P1716" s="222">
        <f>O1716*H1716</f>
        <v>0</v>
      </c>
      <c r="Q1716" s="222">
        <v>0</v>
      </c>
      <c r="R1716" s="222">
        <f>Q1716*H1716</f>
        <v>0</v>
      </c>
      <c r="S1716" s="222">
        <v>0</v>
      </c>
      <c r="T1716" s="223">
        <f>S1716*H1716</f>
        <v>0</v>
      </c>
      <c r="U1716" s="38"/>
      <c r="V1716" s="38"/>
      <c r="W1716" s="38"/>
      <c r="X1716" s="38"/>
      <c r="Y1716" s="38"/>
      <c r="Z1716" s="38"/>
      <c r="AA1716" s="38"/>
      <c r="AB1716" s="38"/>
      <c r="AC1716" s="38"/>
      <c r="AD1716" s="38"/>
      <c r="AE1716" s="38"/>
      <c r="AR1716" s="224" t="s">
        <v>1888</v>
      </c>
      <c r="AT1716" s="224" t="s">
        <v>138</v>
      </c>
      <c r="AU1716" s="224" t="s">
        <v>143</v>
      </c>
      <c r="AY1716" s="17" t="s">
        <v>135</v>
      </c>
      <c r="BE1716" s="225">
        <f>IF(N1716="základní",J1716,0)</f>
        <v>0</v>
      </c>
      <c r="BF1716" s="225">
        <f>IF(N1716="snížená",J1716,0)</f>
        <v>0</v>
      </c>
      <c r="BG1716" s="225">
        <f>IF(N1716="zákl. přenesená",J1716,0)</f>
        <v>0</v>
      </c>
      <c r="BH1716" s="225">
        <f>IF(N1716="sníž. přenesená",J1716,0)</f>
        <v>0</v>
      </c>
      <c r="BI1716" s="225">
        <f>IF(N1716="nulová",J1716,0)</f>
        <v>0</v>
      </c>
      <c r="BJ1716" s="17" t="s">
        <v>143</v>
      </c>
      <c r="BK1716" s="225">
        <f>ROUND(I1716*H1716,2)</f>
        <v>0</v>
      </c>
      <c r="BL1716" s="17" t="s">
        <v>1888</v>
      </c>
      <c r="BM1716" s="224" t="s">
        <v>1889</v>
      </c>
    </row>
    <row r="1717" s="12" customFormat="1" ht="22.8" customHeight="1">
      <c r="A1717" s="12"/>
      <c r="B1717" s="196"/>
      <c r="C1717" s="197"/>
      <c r="D1717" s="198" t="s">
        <v>72</v>
      </c>
      <c r="E1717" s="210" t="s">
        <v>1890</v>
      </c>
      <c r="F1717" s="210" t="s">
        <v>1891</v>
      </c>
      <c r="G1717" s="197"/>
      <c r="H1717" s="197"/>
      <c r="I1717" s="200"/>
      <c r="J1717" s="211">
        <f>BK1717</f>
        <v>0</v>
      </c>
      <c r="K1717" s="197"/>
      <c r="L1717" s="202"/>
      <c r="M1717" s="203"/>
      <c r="N1717" s="204"/>
      <c r="O1717" s="204"/>
      <c r="P1717" s="205">
        <f>P1718</f>
        <v>0</v>
      </c>
      <c r="Q1717" s="204"/>
      <c r="R1717" s="205">
        <f>R1718</f>
        <v>0</v>
      </c>
      <c r="S1717" s="204"/>
      <c r="T1717" s="206">
        <f>T1718</f>
        <v>0</v>
      </c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R1717" s="207" t="s">
        <v>166</v>
      </c>
      <c r="AT1717" s="208" t="s">
        <v>72</v>
      </c>
      <c r="AU1717" s="208" t="s">
        <v>78</v>
      </c>
      <c r="AY1717" s="207" t="s">
        <v>135</v>
      </c>
      <c r="BK1717" s="209">
        <f>BK1718</f>
        <v>0</v>
      </c>
    </row>
    <row r="1718" s="2" customFormat="1" ht="16.5" customHeight="1">
      <c r="A1718" s="38"/>
      <c r="B1718" s="39"/>
      <c r="C1718" s="212" t="s">
        <v>1892</v>
      </c>
      <c r="D1718" s="212" t="s">
        <v>138</v>
      </c>
      <c r="E1718" s="213" t="s">
        <v>1893</v>
      </c>
      <c r="F1718" s="214" t="s">
        <v>1894</v>
      </c>
      <c r="G1718" s="215" t="s">
        <v>939</v>
      </c>
      <c r="H1718" s="216">
        <v>1</v>
      </c>
      <c r="I1718" s="217"/>
      <c r="J1718" s="218">
        <f>ROUND(I1718*H1718,2)</f>
        <v>0</v>
      </c>
      <c r="K1718" s="219"/>
      <c r="L1718" s="44"/>
      <c r="M1718" s="220" t="s">
        <v>1</v>
      </c>
      <c r="N1718" s="221" t="s">
        <v>39</v>
      </c>
      <c r="O1718" s="91"/>
      <c r="P1718" s="222">
        <f>O1718*H1718</f>
        <v>0</v>
      </c>
      <c r="Q1718" s="222">
        <v>0</v>
      </c>
      <c r="R1718" s="222">
        <f>Q1718*H1718</f>
        <v>0</v>
      </c>
      <c r="S1718" s="222">
        <v>0</v>
      </c>
      <c r="T1718" s="223">
        <f>S1718*H1718</f>
        <v>0</v>
      </c>
      <c r="U1718" s="38"/>
      <c r="V1718" s="38"/>
      <c r="W1718" s="38"/>
      <c r="X1718" s="38"/>
      <c r="Y1718" s="38"/>
      <c r="Z1718" s="38"/>
      <c r="AA1718" s="38"/>
      <c r="AB1718" s="38"/>
      <c r="AC1718" s="38"/>
      <c r="AD1718" s="38"/>
      <c r="AE1718" s="38"/>
      <c r="AR1718" s="224" t="s">
        <v>1888</v>
      </c>
      <c r="AT1718" s="224" t="s">
        <v>138</v>
      </c>
      <c r="AU1718" s="224" t="s">
        <v>143</v>
      </c>
      <c r="AY1718" s="17" t="s">
        <v>135</v>
      </c>
      <c r="BE1718" s="225">
        <f>IF(N1718="základní",J1718,0)</f>
        <v>0</v>
      </c>
      <c r="BF1718" s="225">
        <f>IF(N1718="snížená",J1718,0)</f>
        <v>0</v>
      </c>
      <c r="BG1718" s="225">
        <f>IF(N1718="zákl. přenesená",J1718,0)</f>
        <v>0</v>
      </c>
      <c r="BH1718" s="225">
        <f>IF(N1718="sníž. přenesená",J1718,0)</f>
        <v>0</v>
      </c>
      <c r="BI1718" s="225">
        <f>IF(N1718="nulová",J1718,0)</f>
        <v>0</v>
      </c>
      <c r="BJ1718" s="17" t="s">
        <v>143</v>
      </c>
      <c r="BK1718" s="225">
        <f>ROUND(I1718*H1718,2)</f>
        <v>0</v>
      </c>
      <c r="BL1718" s="17" t="s">
        <v>1888</v>
      </c>
      <c r="BM1718" s="224" t="s">
        <v>1895</v>
      </c>
    </row>
    <row r="1719" s="12" customFormat="1" ht="22.8" customHeight="1">
      <c r="A1719" s="12"/>
      <c r="B1719" s="196"/>
      <c r="C1719" s="197"/>
      <c r="D1719" s="198" t="s">
        <v>72</v>
      </c>
      <c r="E1719" s="210" t="s">
        <v>1896</v>
      </c>
      <c r="F1719" s="210" t="s">
        <v>1897</v>
      </c>
      <c r="G1719" s="197"/>
      <c r="H1719" s="197"/>
      <c r="I1719" s="200"/>
      <c r="J1719" s="211">
        <f>BK1719</f>
        <v>0</v>
      </c>
      <c r="K1719" s="197"/>
      <c r="L1719" s="202"/>
      <c r="M1719" s="203"/>
      <c r="N1719" s="204"/>
      <c r="O1719" s="204"/>
      <c r="P1719" s="205">
        <f>P1720</f>
        <v>0</v>
      </c>
      <c r="Q1719" s="204"/>
      <c r="R1719" s="205">
        <f>R1720</f>
        <v>0</v>
      </c>
      <c r="S1719" s="204"/>
      <c r="T1719" s="206">
        <f>T1720</f>
        <v>0</v>
      </c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R1719" s="207" t="s">
        <v>166</v>
      </c>
      <c r="AT1719" s="208" t="s">
        <v>72</v>
      </c>
      <c r="AU1719" s="208" t="s">
        <v>78</v>
      </c>
      <c r="AY1719" s="207" t="s">
        <v>135</v>
      </c>
      <c r="BK1719" s="209">
        <f>BK1720</f>
        <v>0</v>
      </c>
    </row>
    <row r="1720" s="2" customFormat="1" ht="16.5" customHeight="1">
      <c r="A1720" s="38"/>
      <c r="B1720" s="39"/>
      <c r="C1720" s="212" t="s">
        <v>1898</v>
      </c>
      <c r="D1720" s="212" t="s">
        <v>138</v>
      </c>
      <c r="E1720" s="213" t="s">
        <v>1899</v>
      </c>
      <c r="F1720" s="214" t="s">
        <v>1897</v>
      </c>
      <c r="G1720" s="215" t="s">
        <v>1887</v>
      </c>
      <c r="H1720" s="216">
        <v>45</v>
      </c>
      <c r="I1720" s="217"/>
      <c r="J1720" s="218">
        <f>ROUND(I1720*H1720,2)</f>
        <v>0</v>
      </c>
      <c r="K1720" s="219"/>
      <c r="L1720" s="44"/>
      <c r="M1720" s="270" t="s">
        <v>1</v>
      </c>
      <c r="N1720" s="271" t="s">
        <v>39</v>
      </c>
      <c r="O1720" s="272"/>
      <c r="P1720" s="273">
        <f>O1720*H1720</f>
        <v>0</v>
      </c>
      <c r="Q1720" s="273">
        <v>0</v>
      </c>
      <c r="R1720" s="273">
        <f>Q1720*H1720</f>
        <v>0</v>
      </c>
      <c r="S1720" s="273">
        <v>0</v>
      </c>
      <c r="T1720" s="274">
        <f>S1720*H1720</f>
        <v>0</v>
      </c>
      <c r="U1720" s="38"/>
      <c r="V1720" s="38"/>
      <c r="W1720" s="38"/>
      <c r="X1720" s="38"/>
      <c r="Y1720" s="38"/>
      <c r="Z1720" s="38"/>
      <c r="AA1720" s="38"/>
      <c r="AB1720" s="38"/>
      <c r="AC1720" s="38"/>
      <c r="AD1720" s="38"/>
      <c r="AE1720" s="38"/>
      <c r="AR1720" s="224" t="s">
        <v>1888</v>
      </c>
      <c r="AT1720" s="224" t="s">
        <v>138</v>
      </c>
      <c r="AU1720" s="224" t="s">
        <v>143</v>
      </c>
      <c r="AY1720" s="17" t="s">
        <v>135</v>
      </c>
      <c r="BE1720" s="225">
        <f>IF(N1720="základní",J1720,0)</f>
        <v>0</v>
      </c>
      <c r="BF1720" s="225">
        <f>IF(N1720="snížená",J1720,0)</f>
        <v>0</v>
      </c>
      <c r="BG1720" s="225">
        <f>IF(N1720="zákl. přenesená",J1720,0)</f>
        <v>0</v>
      </c>
      <c r="BH1720" s="225">
        <f>IF(N1720="sníž. přenesená",J1720,0)</f>
        <v>0</v>
      </c>
      <c r="BI1720" s="225">
        <f>IF(N1720="nulová",J1720,0)</f>
        <v>0</v>
      </c>
      <c r="BJ1720" s="17" t="s">
        <v>143</v>
      </c>
      <c r="BK1720" s="225">
        <f>ROUND(I1720*H1720,2)</f>
        <v>0</v>
      </c>
      <c r="BL1720" s="17" t="s">
        <v>1888</v>
      </c>
      <c r="BM1720" s="224" t="s">
        <v>1900</v>
      </c>
    </row>
    <row r="1721" s="2" customFormat="1" ht="6.96" customHeight="1">
      <c r="A1721" s="38"/>
      <c r="B1721" s="66"/>
      <c r="C1721" s="67"/>
      <c r="D1721" s="67"/>
      <c r="E1721" s="67"/>
      <c r="F1721" s="67"/>
      <c r="G1721" s="67"/>
      <c r="H1721" s="67"/>
      <c r="I1721" s="67"/>
      <c r="J1721" s="67"/>
      <c r="K1721" s="67"/>
      <c r="L1721" s="44"/>
      <c r="M1721" s="38"/>
      <c r="O1721" s="38"/>
      <c r="P1721" s="38"/>
      <c r="Q1721" s="38"/>
      <c r="R1721" s="38"/>
      <c r="S1721" s="38"/>
      <c r="T1721" s="38"/>
      <c r="U1721" s="38"/>
      <c r="V1721" s="38"/>
      <c r="W1721" s="38"/>
      <c r="X1721" s="38"/>
      <c r="Y1721" s="38"/>
      <c r="Z1721" s="38"/>
      <c r="AA1721" s="38"/>
      <c r="AB1721" s="38"/>
      <c r="AC1721" s="38"/>
      <c r="AD1721" s="38"/>
      <c r="AE1721" s="38"/>
    </row>
  </sheetData>
  <sheetProtection sheet="1" autoFilter="0" formatColumns="0" formatRows="0" objects="1" scenarios="1" spinCount="100000" saltValue="NE6oR/KifPSwvE0sGa5LXbAJxrrHBofPB0ylg6t3C+Ari0gmTBBrZE59urNDmM4m/peUQ7xyROzAL4ml43PNjQ==" hashValue="/YsM3A3GR4g8ezXCthU7uyfnOZbFpqWtDk1GQdIlhuICVaOZ0AjGmBwuyMfqsgoAXt5sg1sN3sR4Cbk6D0eopw==" algorithmName="SHA-512" password="CC35"/>
  <autoFilter ref="C145:K1720"/>
  <mergeCells count="6">
    <mergeCell ref="E7:H7"/>
    <mergeCell ref="E16:H16"/>
    <mergeCell ref="E25:H25"/>
    <mergeCell ref="E85:H85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MSI\Ladislav</dc:creator>
  <cp:lastModifiedBy>MSI\Ladislav</cp:lastModifiedBy>
  <dcterms:created xsi:type="dcterms:W3CDTF">2025-04-24T14:41:27Z</dcterms:created>
  <dcterms:modified xsi:type="dcterms:W3CDTF">2025-04-24T14:41:30Z</dcterms:modified>
</cp:coreProperties>
</file>